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dolores.ortiz\Downloads\"/>
    </mc:Choice>
  </mc:AlternateContent>
  <xr:revisionPtr revIDLastSave="0" documentId="13_ncr:1_{500C0534-BE93-4740-8CCD-F32A0FC4E23A}" xr6:coauthVersionLast="47" xr6:coauthVersionMax="47" xr10:uidLastSave="{00000000-0000-0000-0000-000000000000}"/>
  <bookViews>
    <workbookView xWindow="-120" yWindow="-120" windowWidth="29040" windowHeight="15720" tabRatio="689" xr2:uid="{00000000-000D-0000-FFFF-FFFF00000000}"/>
  </bookViews>
  <sheets>
    <sheet name="PANEL DE CONTROL DISTRITAL" sheetId="14" r:id="rId1"/>
    <sheet name="150151" sheetId="29" r:id="rId2"/>
    <sheet name="150152" sheetId="142" r:id="rId3"/>
    <sheet name="150153" sheetId="143" r:id="rId4"/>
    <sheet name="150251" sheetId="74" r:id="rId5"/>
    <sheet name="150253" sheetId="144" r:id="rId6"/>
    <sheet name="150351" sheetId="79" r:id="rId7"/>
    <sheet name="150352" sheetId="146" r:id="rId8"/>
    <sheet name="150353" sheetId="147" r:id="rId9"/>
    <sheet name="150451" sheetId="83" r:id="rId10"/>
    <sheet name="150551" sheetId="87" r:id="rId11"/>
    <sheet name="150651" sheetId="90" r:id="rId12"/>
    <sheet name="150652" sheetId="205" r:id="rId13"/>
    <sheet name="150751" sheetId="91" r:id="rId14"/>
    <sheet name="150851" sheetId="120" r:id="rId15"/>
    <sheet name="150951" sheetId="121" r:id="rId16"/>
    <sheet name="150952" sheetId="150" r:id="rId17"/>
    <sheet name="150953" sheetId="151" r:id="rId18"/>
    <sheet name="150954" sheetId="152" r:id="rId19"/>
    <sheet name="151051" sheetId="122" r:id="rId20"/>
    <sheet name="151151" sheetId="123" r:id="rId21"/>
    <sheet name="151251" sheetId="125" r:id="rId22"/>
    <sheet name="151252" sheetId="126" r:id="rId23"/>
    <sheet name="151253" sheetId="153" r:id="rId24"/>
    <sheet name="151351" sheetId="127" r:id="rId25"/>
    <sheet name="151452" sheetId="206" r:id="rId26"/>
    <sheet name="151453" sheetId="128" r:id="rId27"/>
    <sheet name="151551" sheetId="129" r:id="rId28"/>
    <sheet name="151651" sheetId="131" r:id="rId29"/>
    <sheet name="151652" sheetId="154" r:id="rId30"/>
    <sheet name="151751" sheetId="132" r:id="rId31"/>
    <sheet name="151851" sheetId="133" r:id="rId32"/>
    <sheet name="151852" sheetId="134" r:id="rId33"/>
    <sheet name="151853" sheetId="155" r:id="rId34"/>
    <sheet name="151951" sheetId="135" r:id="rId35"/>
    <sheet name="Hoja2" sheetId="211" state="hidden" r:id="rId36"/>
    <sheet name="151952" sheetId="207" r:id="rId37"/>
    <sheet name="152052" sheetId="208" r:id="rId38"/>
    <sheet name="152053" sheetId="209" r:id="rId39"/>
    <sheet name="152054" sheetId="136" r:id="rId40"/>
    <sheet name="152151" sheetId="137" r:id="rId41"/>
    <sheet name="152152" sheetId="156" r:id="rId42"/>
    <sheet name="152251" sheetId="138" r:id="rId43"/>
    <sheet name="152252" sheetId="157" r:id="rId44"/>
    <sheet name="152351" sheetId="139" r:id="rId45"/>
    <sheet name="152352" sheetId="159" r:id="rId46"/>
    <sheet name="152353" sheetId="160" r:id="rId47"/>
    <sheet name="152451" sheetId="140" r:id="rId48"/>
    <sheet name="152551" sheetId="161" r:id="rId49"/>
    <sheet name="152651" sheetId="164" r:id="rId50"/>
    <sheet name="152751" sheetId="166" r:id="rId51"/>
    <sheet name="152752" sheetId="167" r:id="rId52"/>
    <sheet name="152753" sheetId="168" r:id="rId53"/>
    <sheet name="152851" sheetId="169" r:id="rId54"/>
    <sheet name="152853" sheetId="196" r:id="rId55"/>
    <sheet name="152951" sheetId="170" r:id="rId56"/>
    <sheet name="153051" sheetId="173" r:id="rId57"/>
    <sheet name="153052" sheetId="198" r:id="rId58"/>
    <sheet name="153151" sheetId="174" r:id="rId59"/>
    <sheet name="153251" sheetId="175" r:id="rId60"/>
    <sheet name="153351" sheetId="176" r:id="rId61"/>
    <sheet name="153451" sheetId="180" r:id="rId62"/>
    <sheet name="153551" sheetId="181" r:id="rId63"/>
    <sheet name="153552" sheetId="200" r:id="rId64"/>
    <sheet name="153553" sheetId="199" r:id="rId65"/>
    <sheet name="153651" sheetId="182" r:id="rId66"/>
    <sheet name="153652" sheetId="183" r:id="rId67"/>
    <sheet name="153653" sheetId="184" r:id="rId68"/>
    <sheet name="153654" sheetId="201" r:id="rId69"/>
    <sheet name="153752" sheetId="202" r:id="rId70"/>
    <sheet name="153753" sheetId="185" r:id="rId71"/>
    <sheet name="153851" sheetId="186" r:id="rId72"/>
    <sheet name="153852" sheetId="203" r:id="rId73"/>
    <sheet name="153951" sheetId="187" r:id="rId74"/>
    <sheet name="154051" sheetId="188" r:id="rId75"/>
    <sheet name="154052" sheetId="189" r:id="rId76"/>
    <sheet name="154053" sheetId="204" r:id="rId77"/>
  </sheets>
  <definedNames>
    <definedName name="_xlnm.Print_Area" localSheetId="0">'PANEL DE CONTROL DISTRITAL'!$A$1:$CL$26</definedName>
    <definedName name="_xlnm.Print_Titles" localSheetId="1">'150151'!$1:$4</definedName>
    <definedName name="_xlnm.Print_Titles" localSheetId="2">'150152'!$1:$4</definedName>
    <definedName name="_xlnm.Print_Titles" localSheetId="3">'150153'!$1:$4</definedName>
    <definedName name="_xlnm.Print_Titles" localSheetId="4">'150251'!$1:$4</definedName>
    <definedName name="_xlnm.Print_Titles" localSheetId="5">'150253'!$1:$4</definedName>
    <definedName name="_xlnm.Print_Titles" localSheetId="6">'150351'!$1:$4</definedName>
    <definedName name="_xlnm.Print_Titles" localSheetId="7">'150352'!$1:$4</definedName>
    <definedName name="_xlnm.Print_Titles" localSheetId="8">'150353'!$1:$4</definedName>
    <definedName name="_xlnm.Print_Titles" localSheetId="9">'150451'!$1:$4</definedName>
    <definedName name="_xlnm.Print_Titles" localSheetId="10">'150551'!$1:$4</definedName>
    <definedName name="_xlnm.Print_Titles" localSheetId="11">'150651'!$1:$4</definedName>
    <definedName name="_xlnm.Print_Titles" localSheetId="12">'150652'!$1:$4</definedName>
    <definedName name="_xlnm.Print_Titles" localSheetId="13">'150751'!$1:$4</definedName>
    <definedName name="_xlnm.Print_Titles" localSheetId="14">'150851'!$1:$4</definedName>
    <definedName name="_xlnm.Print_Titles" localSheetId="15">'150951'!$1:$4</definedName>
    <definedName name="_xlnm.Print_Titles" localSheetId="16">'150952'!$1:$4</definedName>
    <definedName name="_xlnm.Print_Titles" localSheetId="17">'150953'!$1:$4</definedName>
    <definedName name="_xlnm.Print_Titles" localSheetId="18">'150954'!$1:$4</definedName>
    <definedName name="_xlnm.Print_Titles" localSheetId="19">'151051'!$1:$4</definedName>
    <definedName name="_xlnm.Print_Titles" localSheetId="20">'151151'!$1:$4</definedName>
    <definedName name="_xlnm.Print_Titles" localSheetId="21">'151251'!$1:$4</definedName>
    <definedName name="_xlnm.Print_Titles" localSheetId="22">'151252'!$1:$4</definedName>
    <definedName name="_xlnm.Print_Titles" localSheetId="23">'151253'!$1:$4</definedName>
    <definedName name="_xlnm.Print_Titles" localSheetId="24">'151351'!$1:$4</definedName>
    <definedName name="_xlnm.Print_Titles" localSheetId="25">'151452'!$1:$4</definedName>
    <definedName name="_xlnm.Print_Titles" localSheetId="26">'151453'!$1:$4</definedName>
    <definedName name="_xlnm.Print_Titles" localSheetId="27">'151551'!$1:$4</definedName>
    <definedName name="_xlnm.Print_Titles" localSheetId="28">'151651'!$1:$4</definedName>
    <definedName name="_xlnm.Print_Titles" localSheetId="29">'151652'!$1:$4</definedName>
    <definedName name="_xlnm.Print_Titles" localSheetId="30">'151751'!$1:$4</definedName>
    <definedName name="_xlnm.Print_Titles" localSheetId="31">'151851'!$1:$4</definedName>
    <definedName name="_xlnm.Print_Titles" localSheetId="32">'151852'!$1:$4</definedName>
    <definedName name="_xlnm.Print_Titles" localSheetId="33">'151853'!$1:$4</definedName>
    <definedName name="_xlnm.Print_Titles" localSheetId="34">'151951'!$1:$4</definedName>
    <definedName name="_xlnm.Print_Titles" localSheetId="36">'151952'!$1:$4</definedName>
    <definedName name="_xlnm.Print_Titles" localSheetId="37">'152052'!$1:$4</definedName>
    <definedName name="_xlnm.Print_Titles" localSheetId="38">'152053'!$1:$4</definedName>
    <definedName name="_xlnm.Print_Titles" localSheetId="39">'152054'!$1:$4</definedName>
    <definedName name="_xlnm.Print_Titles" localSheetId="40">'152151'!$1:$4</definedName>
    <definedName name="_xlnm.Print_Titles" localSheetId="41">'152152'!$1:$4</definedName>
    <definedName name="_xlnm.Print_Titles" localSheetId="42">'152251'!$1:$4</definedName>
    <definedName name="_xlnm.Print_Titles" localSheetId="43">'152252'!$1:$4</definedName>
    <definedName name="_xlnm.Print_Titles" localSheetId="44">'152351'!$1:$4</definedName>
    <definedName name="_xlnm.Print_Titles" localSheetId="45">'152352'!$1:$4</definedName>
    <definedName name="_xlnm.Print_Titles" localSheetId="46">'152353'!$1:$4</definedName>
    <definedName name="_xlnm.Print_Titles" localSheetId="47">'152451'!$1:$4</definedName>
    <definedName name="_xlnm.Print_Titles" localSheetId="48">'152551'!$1:$4</definedName>
    <definedName name="_xlnm.Print_Titles" localSheetId="49">'152651'!$1:$4</definedName>
    <definedName name="_xlnm.Print_Titles" localSheetId="50">'152751'!$1:$4</definedName>
    <definedName name="_xlnm.Print_Titles" localSheetId="51">'152752'!$1:$4</definedName>
    <definedName name="_xlnm.Print_Titles" localSheetId="52">'152753'!$1:$4</definedName>
    <definedName name="_xlnm.Print_Titles" localSheetId="53">'152851'!$1:$4</definedName>
    <definedName name="_xlnm.Print_Titles" localSheetId="54">'152853'!$1:$5</definedName>
    <definedName name="_xlnm.Print_Titles" localSheetId="55">'152951'!$1:$4</definedName>
    <definedName name="_xlnm.Print_Titles" localSheetId="56">'153051'!$1:$4</definedName>
    <definedName name="_xlnm.Print_Titles" localSheetId="57">'153052'!$1:$4</definedName>
    <definedName name="_xlnm.Print_Titles" localSheetId="58">'153151'!$1:$4</definedName>
    <definedName name="_xlnm.Print_Titles" localSheetId="59">'153251'!$1:$4</definedName>
    <definedName name="_xlnm.Print_Titles" localSheetId="60">'153351'!$1:$4</definedName>
    <definedName name="_xlnm.Print_Titles" localSheetId="61">'153451'!$1:$4</definedName>
    <definedName name="_xlnm.Print_Titles" localSheetId="62">'153551'!$1:$4</definedName>
    <definedName name="_xlnm.Print_Titles" localSheetId="63">'153552'!$1:$4</definedName>
    <definedName name="_xlnm.Print_Titles" localSheetId="64">'153553'!$1:$4</definedName>
    <definedName name="_xlnm.Print_Titles" localSheetId="65">'153651'!$1:$4</definedName>
    <definedName name="_xlnm.Print_Titles" localSheetId="66">'153652'!$1:$4</definedName>
    <definedName name="_xlnm.Print_Titles" localSheetId="67">'153653'!$1:$4</definedName>
    <definedName name="_xlnm.Print_Titles" localSheetId="68">'153654'!$1:$4</definedName>
    <definedName name="_xlnm.Print_Titles" localSheetId="69">'153752'!$1:$4</definedName>
    <definedName name="_xlnm.Print_Titles" localSheetId="70">'153753'!$1:$4</definedName>
    <definedName name="_xlnm.Print_Titles" localSheetId="71">'153851'!$1:$4</definedName>
    <definedName name="_xlnm.Print_Titles" localSheetId="72">'153852'!$1:$4</definedName>
    <definedName name="_xlnm.Print_Titles" localSheetId="73">'153951'!$1:$4</definedName>
    <definedName name="_xlnm.Print_Titles" localSheetId="74">'154051'!$1:$4</definedName>
    <definedName name="_xlnm.Print_Titles" localSheetId="75">'154052'!$1:$4</definedName>
    <definedName name="_xlnm.Print_Titles" localSheetId="76">'154053'!$1:$4</definedName>
    <definedName name="_xlnm.Print_Titles" localSheetId="0">'PANEL DE CONTROL DISTRITAL'!$1:$4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C25" i="198" l="1"/>
  <c r="BC22" i="198"/>
  <c r="BC19" i="198"/>
  <c r="BC16" i="198"/>
  <c r="BC13" i="198"/>
  <c r="BC10" i="198"/>
  <c r="BC25" i="173"/>
  <c r="BC22" i="173"/>
  <c r="BC19" i="173"/>
  <c r="BC16" i="173"/>
  <c r="BC13" i="173"/>
  <c r="BO12" i="14" s="1"/>
  <c r="BC10" i="173"/>
  <c r="BC25" i="170"/>
  <c r="BC22" i="170"/>
  <c r="BC19" i="170"/>
  <c r="BC16" i="170"/>
  <c r="BC13" i="170"/>
  <c r="BC10" i="170"/>
  <c r="BC26" i="196"/>
  <c r="BC23" i="196"/>
  <c r="BK21" i="14" s="1"/>
  <c r="BC20" i="196"/>
  <c r="BK18" i="14" s="1"/>
  <c r="BC17" i="196"/>
  <c r="BC14" i="196"/>
  <c r="BC11" i="196"/>
  <c r="BC25" i="169"/>
  <c r="BC22" i="169"/>
  <c r="BC19" i="169"/>
  <c r="BC16" i="169"/>
  <c r="BC13" i="169"/>
  <c r="BC10" i="169"/>
  <c r="BC25" i="168"/>
  <c r="BC22" i="168"/>
  <c r="BC19" i="168"/>
  <c r="BC16" i="168"/>
  <c r="BC13" i="168"/>
  <c r="BC10" i="168"/>
  <c r="BC10" i="167"/>
  <c r="BC25" i="167"/>
  <c r="BC22" i="167"/>
  <c r="BC19" i="167"/>
  <c r="BC16" i="167"/>
  <c r="BC13" i="167"/>
  <c r="BC25" i="166"/>
  <c r="BC22" i="166"/>
  <c r="BC19" i="166"/>
  <c r="BC16" i="166"/>
  <c r="BC13" i="166"/>
  <c r="BI12" i="14" s="1"/>
  <c r="BC10" i="166"/>
  <c r="BC25" i="164"/>
  <c r="BC22" i="164"/>
  <c r="BC19" i="164"/>
  <c r="BC16" i="164"/>
  <c r="BC13" i="164"/>
  <c r="BC10" i="164"/>
  <c r="BC25" i="161"/>
  <c r="BC22" i="161"/>
  <c r="BC19" i="161"/>
  <c r="BC16" i="161"/>
  <c r="BC13" i="161"/>
  <c r="BC10" i="161"/>
  <c r="BC25" i="140"/>
  <c r="BC22" i="140"/>
  <c r="BC19" i="140"/>
  <c r="BC16" i="140"/>
  <c r="BC13" i="140"/>
  <c r="BC10" i="140"/>
  <c r="BC25" i="160"/>
  <c r="BC22" i="160"/>
  <c r="BC19" i="160"/>
  <c r="BC16" i="160"/>
  <c r="BC13" i="160"/>
  <c r="BC10" i="160"/>
  <c r="BC25" i="159"/>
  <c r="BC19" i="159"/>
  <c r="BC22" i="159"/>
  <c r="BC16" i="159"/>
  <c r="BC13" i="159"/>
  <c r="BC10" i="159"/>
  <c r="BC25" i="139"/>
  <c r="BC10" i="139"/>
  <c r="BC22" i="139"/>
  <c r="BC19" i="139"/>
  <c r="BC16" i="139"/>
  <c r="BC13" i="139"/>
  <c r="BC25" i="157"/>
  <c r="BC22" i="157"/>
  <c r="BC19" i="157"/>
  <c r="BC16" i="157"/>
  <c r="BC13" i="157"/>
  <c r="BC10" i="157"/>
  <c r="BC25" i="138"/>
  <c r="BC22" i="138"/>
  <c r="BC19" i="138"/>
  <c r="BC16" i="138"/>
  <c r="BC13" i="138"/>
  <c r="AY12" i="14" s="1"/>
  <c r="BC10" i="138"/>
  <c r="BC10" i="137"/>
  <c r="BB25" i="156"/>
  <c r="BB22" i="156"/>
  <c r="BB19" i="156"/>
  <c r="BB16" i="156"/>
  <c r="BB13" i="156"/>
  <c r="BB10" i="156"/>
  <c r="BC25" i="137"/>
  <c r="BC22" i="137"/>
  <c r="BC19" i="137"/>
  <c r="BC16" i="137"/>
  <c r="BC13" i="137"/>
  <c r="BC10" i="136"/>
  <c r="AI13" i="183"/>
  <c r="BC25" i="136"/>
  <c r="BC22" i="136"/>
  <c r="BC19" i="136"/>
  <c r="BC16" i="136"/>
  <c r="BC13" i="136"/>
  <c r="BC25" i="209"/>
  <c r="BC22" i="209"/>
  <c r="BC19" i="209"/>
  <c r="BC16" i="209"/>
  <c r="AU15" i="14" s="1"/>
  <c r="BC13" i="209"/>
  <c r="BC10" i="209"/>
  <c r="BC25" i="208"/>
  <c r="BC10" i="208"/>
  <c r="BC22" i="208"/>
  <c r="BC19" i="208"/>
  <c r="BC16" i="208"/>
  <c r="BC13" i="208"/>
  <c r="BC25" i="207"/>
  <c r="BC10" i="207"/>
  <c r="BC22" i="207"/>
  <c r="BC19" i="207"/>
  <c r="BC16" i="207"/>
  <c r="BC13" i="207"/>
  <c r="BC25" i="135"/>
  <c r="BC22" i="135"/>
  <c r="BC19" i="135"/>
  <c r="BC16" i="135"/>
  <c r="BC13" i="135"/>
  <c r="BC10" i="135"/>
  <c r="BC25" i="155"/>
  <c r="BC22" i="155"/>
  <c r="BC19" i="155"/>
  <c r="BC16" i="155"/>
  <c r="BC10" i="155"/>
  <c r="BC13" i="155"/>
  <c r="BC25" i="134"/>
  <c r="BC22" i="134"/>
  <c r="BC19" i="134"/>
  <c r="BC16" i="134"/>
  <c r="BC13" i="134"/>
  <c r="BC10" i="134"/>
  <c r="BC25" i="133"/>
  <c r="BC22" i="133"/>
  <c r="BC19" i="133"/>
  <c r="BC16" i="133"/>
  <c r="BC13" i="133"/>
  <c r="BC10" i="133"/>
  <c r="BC25" i="132"/>
  <c r="BC22" i="132"/>
  <c r="BC19" i="132"/>
  <c r="BC16" i="132"/>
  <c r="BC13" i="132"/>
  <c r="BC10" i="132"/>
  <c r="BC25" i="154"/>
  <c r="BC22" i="154"/>
  <c r="BC19" i="154"/>
  <c r="BC16" i="154"/>
  <c r="BC13" i="154"/>
  <c r="BC10" i="154"/>
  <c r="BC25" i="131"/>
  <c r="BC22" i="131"/>
  <c r="BC19" i="131"/>
  <c r="BC16" i="131"/>
  <c r="BC13" i="131"/>
  <c r="BC10" i="131"/>
  <c r="BC25" i="129"/>
  <c r="BC13" i="128"/>
  <c r="BC10" i="128"/>
  <c r="BC22" i="129"/>
  <c r="AK21" i="14" s="1"/>
  <c r="BC19" i="129"/>
  <c r="BC16" i="129"/>
  <c r="BC13" i="129"/>
  <c r="BC10" i="129"/>
  <c r="BC25" i="128"/>
  <c r="BC22" i="128"/>
  <c r="BC19" i="128"/>
  <c r="BC16" i="128"/>
  <c r="I7" i="129"/>
  <c r="BC16" i="206"/>
  <c r="BC22" i="206"/>
  <c r="BC19" i="206"/>
  <c r="BC25" i="206"/>
  <c r="BC13" i="206"/>
  <c r="BC10" i="206"/>
  <c r="BC25" i="127"/>
  <c r="BC22" i="127"/>
  <c r="BC19" i="127"/>
  <c r="BC16" i="127"/>
  <c r="BC13" i="127"/>
  <c r="BC10" i="127"/>
  <c r="BC25" i="153"/>
  <c r="BC22" i="153"/>
  <c r="BC19" i="153"/>
  <c r="BC16" i="153"/>
  <c r="BC13" i="153"/>
  <c r="BC10" i="153"/>
  <c r="BC25" i="126"/>
  <c r="BC22" i="126"/>
  <c r="BC19" i="126"/>
  <c r="BC16" i="126"/>
  <c r="BC13" i="126"/>
  <c r="BC10" i="126"/>
  <c r="BC25" i="125"/>
  <c r="BC22" i="125"/>
  <c r="BC19" i="125"/>
  <c r="BC16" i="125"/>
  <c r="BC13" i="125"/>
  <c r="BC10" i="125"/>
  <c r="BC25" i="123"/>
  <c r="BC22" i="123"/>
  <c r="BC19" i="123"/>
  <c r="BC16" i="123"/>
  <c r="BC13" i="123"/>
  <c r="BC10" i="123"/>
  <c r="BC25" i="122"/>
  <c r="BC22" i="122"/>
  <c r="BC19" i="122"/>
  <c r="BC16" i="122"/>
  <c r="BC13" i="122"/>
  <c r="BC10" i="122"/>
  <c r="BC25" i="152"/>
  <c r="BC22" i="152"/>
  <c r="BC19" i="152"/>
  <c r="BC16" i="152"/>
  <c r="BC13" i="152"/>
  <c r="BC10" i="152"/>
  <c r="BC25" i="151"/>
  <c r="BC22" i="151"/>
  <c r="BC19" i="151"/>
  <c r="BC16" i="151"/>
  <c r="BC13" i="151"/>
  <c r="BC10" i="151"/>
  <c r="BC25" i="150"/>
  <c r="BC22" i="150"/>
  <c r="BC19" i="150"/>
  <c r="BC16" i="150"/>
  <c r="BC13" i="150"/>
  <c r="BC10" i="150"/>
  <c r="BC25" i="121"/>
  <c r="BC22" i="121"/>
  <c r="BC19" i="121"/>
  <c r="BC16" i="121"/>
  <c r="BC13" i="121"/>
  <c r="BC10" i="121"/>
  <c r="BC25" i="120"/>
  <c r="BC22" i="120"/>
  <c r="BC19" i="120"/>
  <c r="BC16" i="120"/>
  <c r="BC13" i="120"/>
  <c r="BC10" i="120"/>
  <c r="BC25" i="91"/>
  <c r="BC22" i="91"/>
  <c r="BC19" i="91"/>
  <c r="BC16" i="91"/>
  <c r="BC13" i="91"/>
  <c r="BC10" i="91"/>
  <c r="BC25" i="205"/>
  <c r="BC22" i="205"/>
  <c r="BC19" i="205"/>
  <c r="BC16" i="205"/>
  <c r="BC13" i="205"/>
  <c r="BC10" i="205"/>
  <c r="BC25" i="90"/>
  <c r="BC22" i="90"/>
  <c r="BC19" i="90"/>
  <c r="BC16" i="90"/>
  <c r="BC13" i="90"/>
  <c r="BC10" i="90"/>
  <c r="BC25" i="87"/>
  <c r="BC22" i="87"/>
  <c r="BC19" i="87"/>
  <c r="BC16" i="87"/>
  <c r="BC13" i="87"/>
  <c r="BC10" i="87"/>
  <c r="BC25" i="83"/>
  <c r="BC22" i="83"/>
  <c r="BC19" i="83"/>
  <c r="BC16" i="83"/>
  <c r="BC13" i="83"/>
  <c r="BC10" i="83"/>
  <c r="BC10" i="147"/>
  <c r="BC13" i="147"/>
  <c r="BC16" i="147"/>
  <c r="BC19" i="147"/>
  <c r="BC22" i="147"/>
  <c r="BC25" i="147"/>
  <c r="BC25" i="146"/>
  <c r="BC22" i="146"/>
  <c r="BC19" i="146"/>
  <c r="BC16" i="146"/>
  <c r="BC13" i="146"/>
  <c r="BC10" i="146"/>
  <c r="BC25" i="79"/>
  <c r="BC22" i="79"/>
  <c r="BC19" i="79"/>
  <c r="BC16" i="79"/>
  <c r="BC13" i="79"/>
  <c r="BC10" i="79"/>
  <c r="BC25" i="144"/>
  <c r="BC22" i="144"/>
  <c r="BC19" i="144"/>
  <c r="BC16" i="144"/>
  <c r="BC13" i="144"/>
  <c r="BC10" i="144"/>
  <c r="BC25" i="74"/>
  <c r="BC22" i="74"/>
  <c r="BC19" i="74"/>
  <c r="BC16" i="74"/>
  <c r="BC13" i="74"/>
  <c r="BC10" i="74"/>
  <c r="BC25" i="143"/>
  <c r="BC22" i="143"/>
  <c r="BC19" i="143"/>
  <c r="BC16" i="143"/>
  <c r="BC13" i="143"/>
  <c r="BC10" i="143"/>
  <c r="BC25" i="142"/>
  <c r="BC22" i="142"/>
  <c r="BC19" i="142"/>
  <c r="BC16" i="142"/>
  <c r="BC13" i="142"/>
  <c r="BC10" i="142"/>
  <c r="E7" i="142"/>
  <c r="I7" i="142"/>
  <c r="BC25" i="29"/>
  <c r="I24" i="14" s="1"/>
  <c r="BC22" i="29"/>
  <c r="BC19" i="29"/>
  <c r="BC16" i="29"/>
  <c r="BC13" i="29"/>
  <c r="BC10" i="29"/>
  <c r="AJ25" i="204"/>
  <c r="AJ22" i="204"/>
  <c r="AJ19" i="204"/>
  <c r="AJ16" i="204"/>
  <c r="AJ13" i="204"/>
  <c r="AJ10" i="204"/>
  <c r="AI25" i="189"/>
  <c r="AI22" i="189"/>
  <c r="CI21" i="14" s="1"/>
  <c r="AI19" i="189"/>
  <c r="AI16" i="189"/>
  <c r="AI13" i="189"/>
  <c r="AI10" i="189"/>
  <c r="AI25" i="188"/>
  <c r="AI22" i="188"/>
  <c r="AI19" i="188"/>
  <c r="AI16" i="188"/>
  <c r="AI13" i="188"/>
  <c r="AI10" i="188"/>
  <c r="AI25" i="187"/>
  <c r="AI22" i="187"/>
  <c r="CG21" i="14" s="1"/>
  <c r="AI19" i="187"/>
  <c r="AI16" i="187"/>
  <c r="AI13" i="187"/>
  <c r="AI10" i="187"/>
  <c r="AI25" i="203"/>
  <c r="AI22" i="203"/>
  <c r="AI19" i="203"/>
  <c r="AI16" i="203"/>
  <c r="AI13" i="203"/>
  <c r="AI10" i="203"/>
  <c r="AI25" i="186"/>
  <c r="CE24" i="14" s="1"/>
  <c r="AI22" i="186"/>
  <c r="CE21" i="14" s="1"/>
  <c r="AI19" i="186"/>
  <c r="AI16" i="186"/>
  <c r="AI13" i="186"/>
  <c r="AI10" i="186"/>
  <c r="AI25" i="185"/>
  <c r="AI22" i="185"/>
  <c r="AI19" i="185"/>
  <c r="AI16" i="185"/>
  <c r="AI13" i="185"/>
  <c r="AI10" i="185"/>
  <c r="AI25" i="202"/>
  <c r="AI22" i="202"/>
  <c r="AI19" i="202"/>
  <c r="AI16" i="202"/>
  <c r="AI13" i="202"/>
  <c r="AI10" i="202"/>
  <c r="AI25" i="201"/>
  <c r="AI22" i="201"/>
  <c r="AI19" i="201"/>
  <c r="AI16" i="201"/>
  <c r="AI13" i="201"/>
  <c r="AI10" i="201"/>
  <c r="AI25" i="184"/>
  <c r="AI22" i="184"/>
  <c r="AI19" i="184"/>
  <c r="AI16" i="184"/>
  <c r="AI13" i="184"/>
  <c r="AI10" i="184"/>
  <c r="AI25" i="183"/>
  <c r="AI22" i="183"/>
  <c r="AI19" i="183"/>
  <c r="AI16" i="183"/>
  <c r="AI10" i="183"/>
  <c r="AI25" i="182"/>
  <c r="AI22" i="182"/>
  <c r="AI19" i="182"/>
  <c r="CA18" i="14" s="1"/>
  <c r="AI16" i="182"/>
  <c r="AI13" i="182"/>
  <c r="AI10" i="182"/>
  <c r="AI25" i="199"/>
  <c r="AI22" i="199"/>
  <c r="AI19" i="199"/>
  <c r="AI16" i="199"/>
  <c r="AI13" i="199"/>
  <c r="AI10" i="199"/>
  <c r="AI25" i="200"/>
  <c r="AI22" i="200"/>
  <c r="AI19" i="200"/>
  <c r="BY18" i="14" s="1"/>
  <c r="AI16" i="200"/>
  <c r="AI13" i="200"/>
  <c r="AI10" i="200"/>
  <c r="AI25" i="181"/>
  <c r="AI22" i="181"/>
  <c r="AI19" i="181"/>
  <c r="AI16" i="181"/>
  <c r="AI13" i="181"/>
  <c r="AI10" i="181"/>
  <c r="AI25" i="180"/>
  <c r="AI22" i="180"/>
  <c r="AI19" i="180"/>
  <c r="AI16" i="180"/>
  <c r="AI13" i="180"/>
  <c r="AI10" i="180"/>
  <c r="AI25" i="176"/>
  <c r="AI22" i="176"/>
  <c r="AI19" i="176"/>
  <c r="AI16" i="176"/>
  <c r="AI13" i="176"/>
  <c r="AI10" i="176"/>
  <c r="AI25" i="175"/>
  <c r="AI22" i="175"/>
  <c r="AI19" i="175"/>
  <c r="AI16" i="175"/>
  <c r="AI13" i="175"/>
  <c r="AI10" i="175"/>
  <c r="AI25" i="174"/>
  <c r="AI22" i="174"/>
  <c r="AI19" i="174"/>
  <c r="AI16" i="174"/>
  <c r="AI13" i="174"/>
  <c r="AI10" i="174"/>
  <c r="Z9" i="166"/>
  <c r="AA9" i="189"/>
  <c r="Z9" i="189"/>
  <c r="Y9" i="189"/>
  <c r="AA9" i="188"/>
  <c r="Z9" i="188"/>
  <c r="Y9" i="188"/>
  <c r="AA9" i="187"/>
  <c r="Z9" i="187"/>
  <c r="Y9" i="187"/>
  <c r="AA9" i="203"/>
  <c r="Z9" i="203"/>
  <c r="Y9" i="203"/>
  <c r="AA9" i="186"/>
  <c r="Z9" i="186"/>
  <c r="Y9" i="186"/>
  <c r="AA9" i="185"/>
  <c r="Z9" i="185"/>
  <c r="Y9" i="185"/>
  <c r="AA9" i="202"/>
  <c r="Z9" i="202"/>
  <c r="Y9" i="202"/>
  <c r="AA9" i="201"/>
  <c r="Z9" i="201"/>
  <c r="Y9" i="201"/>
  <c r="AA9" i="184"/>
  <c r="Z9" i="184"/>
  <c r="Y9" i="184"/>
  <c r="AA9" i="183"/>
  <c r="Z9" i="183"/>
  <c r="Y9" i="183"/>
  <c r="AA9" i="182"/>
  <c r="Z9" i="182"/>
  <c r="Y9" i="182"/>
  <c r="AA9" i="199"/>
  <c r="Z9" i="199"/>
  <c r="Y9" i="199"/>
  <c r="AA9" i="200"/>
  <c r="Z9" i="200"/>
  <c r="Y9" i="200"/>
  <c r="AA9" i="181"/>
  <c r="Z9" i="181"/>
  <c r="Y9" i="181"/>
  <c r="AA9" i="180"/>
  <c r="Z9" i="180"/>
  <c r="Y9" i="180"/>
  <c r="AA9" i="176"/>
  <c r="Z9" i="176"/>
  <c r="Y9" i="176"/>
  <c r="AA9" i="175"/>
  <c r="Z9" i="175"/>
  <c r="Y9" i="175"/>
  <c r="AA9" i="174"/>
  <c r="Z9" i="174"/>
  <c r="Y9" i="174"/>
  <c r="AA9" i="198"/>
  <c r="Z9" i="198"/>
  <c r="Y9" i="198"/>
  <c r="AA9" i="173"/>
  <c r="Z9" i="173"/>
  <c r="Y9" i="173"/>
  <c r="AA9" i="170"/>
  <c r="Z9" i="170"/>
  <c r="Y9" i="170"/>
  <c r="AA10" i="196"/>
  <c r="Z10" i="196"/>
  <c r="Y10" i="196"/>
  <c r="AA9" i="169"/>
  <c r="Z9" i="169"/>
  <c r="Y9" i="169"/>
  <c r="AA9" i="168"/>
  <c r="Z9" i="168"/>
  <c r="Y9" i="168"/>
  <c r="AA9" i="167"/>
  <c r="Z9" i="167"/>
  <c r="Y9" i="167"/>
  <c r="AA9" i="166"/>
  <c r="Y9" i="166"/>
  <c r="AA9" i="164"/>
  <c r="Z9" i="164"/>
  <c r="Y9" i="164"/>
  <c r="AA9" i="161"/>
  <c r="AB9" i="204" s="1"/>
  <c r="Z9" i="161"/>
  <c r="AA9" i="204" s="1"/>
  <c r="Y9" i="161"/>
  <c r="Z9" i="204" s="1"/>
  <c r="AA9" i="140"/>
  <c r="Z9" i="140"/>
  <c r="Y9" i="140"/>
  <c r="AA9" i="160"/>
  <c r="Z9" i="160"/>
  <c r="Y9" i="160"/>
  <c r="AA9" i="159"/>
  <c r="Z9" i="159"/>
  <c r="Y9" i="159"/>
  <c r="AA9" i="139"/>
  <c r="Z9" i="139"/>
  <c r="Y9" i="139"/>
  <c r="AA9" i="157"/>
  <c r="Z9" i="157"/>
  <c r="Y9" i="157"/>
  <c r="AA9" i="138"/>
  <c r="Z9" i="138"/>
  <c r="Y9" i="138"/>
  <c r="AA9" i="156"/>
  <c r="Z9" i="156"/>
  <c r="Y9" i="156"/>
  <c r="AA9" i="137"/>
  <c r="Z9" i="137"/>
  <c r="Y9" i="137"/>
  <c r="AO18" i="14"/>
  <c r="AA9" i="136"/>
  <c r="Z9" i="136"/>
  <c r="Y9" i="136"/>
  <c r="AA9" i="209"/>
  <c r="Z9" i="209"/>
  <c r="Y9" i="209"/>
  <c r="AA9" i="208"/>
  <c r="Z9" i="208"/>
  <c r="Y9" i="208"/>
  <c r="AA9" i="207"/>
  <c r="Z9" i="207"/>
  <c r="Y9" i="207"/>
  <c r="AA9" i="135"/>
  <c r="Z9" i="135"/>
  <c r="Y9" i="135"/>
  <c r="AA9" i="155"/>
  <c r="Z9" i="155"/>
  <c r="Y9" i="155"/>
  <c r="AA9" i="134"/>
  <c r="Z9" i="134"/>
  <c r="Y9" i="134"/>
  <c r="AA9" i="133"/>
  <c r="Z9" i="133"/>
  <c r="Y9" i="133"/>
  <c r="AA9" i="132"/>
  <c r="Z9" i="132"/>
  <c r="Y9" i="132"/>
  <c r="AA9" i="154"/>
  <c r="Z9" i="154"/>
  <c r="Y9" i="154"/>
  <c r="AA9" i="131"/>
  <c r="Z9" i="131"/>
  <c r="Y9" i="131"/>
  <c r="AA9" i="129"/>
  <c r="Z9" i="129"/>
  <c r="Y9" i="129"/>
  <c r="AA9" i="128"/>
  <c r="Z9" i="128"/>
  <c r="Y9" i="128"/>
  <c r="AA9" i="206"/>
  <c r="Z9" i="206"/>
  <c r="Y9" i="206"/>
  <c r="AA9" i="127"/>
  <c r="Z9" i="127"/>
  <c r="Y9" i="127"/>
  <c r="AA9" i="153"/>
  <c r="Z9" i="153"/>
  <c r="Y9" i="153"/>
  <c r="AA9" i="126"/>
  <c r="Z9" i="126"/>
  <c r="Y9" i="126"/>
  <c r="AA9" i="125"/>
  <c r="Z9" i="125"/>
  <c r="Y9" i="125"/>
  <c r="AA9" i="123"/>
  <c r="Z9" i="123"/>
  <c r="Y9" i="123"/>
  <c r="AA9" i="122"/>
  <c r="Z9" i="122"/>
  <c r="Y9" i="122"/>
  <c r="AA9" i="152"/>
  <c r="Z9" i="152"/>
  <c r="Y9" i="152"/>
  <c r="AA9" i="151"/>
  <c r="Z9" i="151"/>
  <c r="Y9" i="151"/>
  <c r="AA9" i="150"/>
  <c r="Z9" i="150"/>
  <c r="Y9" i="150"/>
  <c r="AA9" i="121"/>
  <c r="Z9" i="121"/>
  <c r="Y9" i="121"/>
  <c r="CG15" i="14"/>
  <c r="BW15" i="14"/>
  <c r="BG15" i="14"/>
  <c r="AW15" i="14"/>
  <c r="AO15" i="14"/>
  <c r="AA15" i="14"/>
  <c r="J9" i="161"/>
  <c r="J9" i="201"/>
  <c r="K9" i="161"/>
  <c r="L9" i="161"/>
  <c r="L9" i="188"/>
  <c r="M9" i="161"/>
  <c r="N9" i="161"/>
  <c r="N9" i="166" s="1"/>
  <c r="N10" i="196"/>
  <c r="O9" i="161"/>
  <c r="O9" i="168" s="1"/>
  <c r="O10" i="196"/>
  <c r="P9" i="161"/>
  <c r="P9" i="189"/>
  <c r="Q9" i="161"/>
  <c r="Q9" i="188"/>
  <c r="R9" i="161"/>
  <c r="R9" i="199"/>
  <c r="S9" i="161"/>
  <c r="T9" i="161"/>
  <c r="U9" i="204"/>
  <c r="U9" i="161"/>
  <c r="V9" i="161"/>
  <c r="W9" i="204"/>
  <c r="W9" i="161"/>
  <c r="W10" i="196"/>
  <c r="X9" i="161"/>
  <c r="X9" i="189"/>
  <c r="I9" i="161"/>
  <c r="I9" i="199"/>
  <c r="J9" i="143"/>
  <c r="K9" i="143"/>
  <c r="L9" i="143"/>
  <c r="M9" i="143"/>
  <c r="N9" i="143"/>
  <c r="O9" i="143"/>
  <c r="P9" i="143"/>
  <c r="Q9" i="143"/>
  <c r="R9" i="143"/>
  <c r="S9" i="143"/>
  <c r="T9" i="143"/>
  <c r="U9" i="143"/>
  <c r="V9" i="143"/>
  <c r="W9" i="143"/>
  <c r="X9" i="143"/>
  <c r="I9" i="143"/>
  <c r="J9" i="142"/>
  <c r="K9" i="142"/>
  <c r="L9" i="142"/>
  <c r="M9" i="142"/>
  <c r="N9" i="142"/>
  <c r="O9" i="142"/>
  <c r="P9" i="142"/>
  <c r="Q9" i="142"/>
  <c r="R9" i="142"/>
  <c r="S9" i="142"/>
  <c r="T9" i="142"/>
  <c r="U9" i="142"/>
  <c r="V9" i="142"/>
  <c r="W9" i="142"/>
  <c r="X9" i="142"/>
  <c r="I9" i="142"/>
  <c r="H26" i="209"/>
  <c r="H25" i="209"/>
  <c r="G25" i="209"/>
  <c r="F25" i="209"/>
  <c r="E25" i="209"/>
  <c r="D25" i="209"/>
  <c r="C25" i="209"/>
  <c r="B25" i="209"/>
  <c r="A25" i="209"/>
  <c r="H23" i="209"/>
  <c r="H22" i="209"/>
  <c r="G22" i="209"/>
  <c r="F22" i="209"/>
  <c r="E22" i="209"/>
  <c r="D22" i="209"/>
  <c r="C22" i="209"/>
  <c r="B22" i="209"/>
  <c r="A22" i="209"/>
  <c r="H20" i="209"/>
  <c r="H19" i="209"/>
  <c r="G19" i="209"/>
  <c r="F19" i="209"/>
  <c r="E19" i="209"/>
  <c r="D19" i="209"/>
  <c r="C19" i="209"/>
  <c r="B19" i="209"/>
  <c r="A19" i="209"/>
  <c r="H17" i="209"/>
  <c r="H16" i="209"/>
  <c r="G16" i="209"/>
  <c r="F16" i="209"/>
  <c r="E16" i="209"/>
  <c r="D16" i="209"/>
  <c r="C16" i="209"/>
  <c r="B16" i="209"/>
  <c r="A16" i="209"/>
  <c r="H14" i="209"/>
  <c r="H13" i="209"/>
  <c r="G13" i="209"/>
  <c r="F13" i="209"/>
  <c r="E13" i="209"/>
  <c r="D13" i="209"/>
  <c r="C13" i="209"/>
  <c r="B13" i="209"/>
  <c r="A13" i="209"/>
  <c r="H11" i="209"/>
  <c r="H10" i="209"/>
  <c r="G10" i="209"/>
  <c r="F10" i="209"/>
  <c r="E10" i="209"/>
  <c r="D10" i="209"/>
  <c r="C10" i="209"/>
  <c r="B10" i="209"/>
  <c r="A10" i="209"/>
  <c r="X9" i="209"/>
  <c r="W9" i="209"/>
  <c r="V9" i="209"/>
  <c r="U9" i="209"/>
  <c r="T9" i="209"/>
  <c r="S9" i="209"/>
  <c r="R9" i="209"/>
  <c r="Q9" i="209"/>
  <c r="P9" i="209"/>
  <c r="O9" i="209"/>
  <c r="N9" i="209"/>
  <c r="M9" i="209"/>
  <c r="L9" i="209"/>
  <c r="K9" i="209"/>
  <c r="J9" i="209"/>
  <c r="I9" i="209"/>
  <c r="H9" i="209"/>
  <c r="G9" i="209"/>
  <c r="F9" i="209"/>
  <c r="E9" i="209"/>
  <c r="D9" i="209"/>
  <c r="C9" i="209"/>
  <c r="B9" i="209"/>
  <c r="I7" i="209"/>
  <c r="E7" i="209"/>
  <c r="B7" i="209"/>
  <c r="B6" i="209"/>
  <c r="A6" i="209"/>
  <c r="A1" i="209"/>
  <c r="H26" i="208"/>
  <c r="H25" i="208"/>
  <c r="G25" i="208"/>
  <c r="F25" i="208"/>
  <c r="E25" i="208"/>
  <c r="D25" i="208"/>
  <c r="C25" i="208"/>
  <c r="B25" i="208"/>
  <c r="A25" i="208"/>
  <c r="H23" i="208"/>
  <c r="H22" i="208"/>
  <c r="G22" i="208"/>
  <c r="F22" i="208"/>
  <c r="E22" i="208"/>
  <c r="D22" i="208"/>
  <c r="C22" i="208"/>
  <c r="B22" i="208"/>
  <c r="A22" i="208"/>
  <c r="H20" i="208"/>
  <c r="H19" i="208"/>
  <c r="G19" i="208"/>
  <c r="F19" i="208"/>
  <c r="E19" i="208"/>
  <c r="D19" i="208"/>
  <c r="C19" i="208"/>
  <c r="B19" i="208"/>
  <c r="A19" i="208"/>
  <c r="H17" i="208"/>
  <c r="H16" i="208"/>
  <c r="G16" i="208"/>
  <c r="F16" i="208"/>
  <c r="E16" i="208"/>
  <c r="D16" i="208"/>
  <c r="C16" i="208"/>
  <c r="B16" i="208"/>
  <c r="A16" i="208"/>
  <c r="H14" i="208"/>
  <c r="H13" i="208"/>
  <c r="G13" i="208"/>
  <c r="F13" i="208"/>
  <c r="E13" i="208"/>
  <c r="D13" i="208"/>
  <c r="C13" i="208"/>
  <c r="B13" i="208"/>
  <c r="A13" i="208"/>
  <c r="H11" i="208"/>
  <c r="H10" i="208"/>
  <c r="G10" i="208"/>
  <c r="F10" i="208"/>
  <c r="E10" i="208"/>
  <c r="D10" i="208"/>
  <c r="C10" i="208"/>
  <c r="B10" i="208"/>
  <c r="A10" i="208"/>
  <c r="X9" i="208"/>
  <c r="W9" i="208"/>
  <c r="V9" i="208"/>
  <c r="U9" i="208"/>
  <c r="T9" i="208"/>
  <c r="S9" i="208"/>
  <c r="R9" i="208"/>
  <c r="Q9" i="208"/>
  <c r="P9" i="208"/>
  <c r="O9" i="208"/>
  <c r="N9" i="208"/>
  <c r="M9" i="208"/>
  <c r="L9" i="208"/>
  <c r="K9" i="208"/>
  <c r="J9" i="208"/>
  <c r="I9" i="208"/>
  <c r="H9" i="208"/>
  <c r="G9" i="208"/>
  <c r="F9" i="208"/>
  <c r="E9" i="208"/>
  <c r="D9" i="208"/>
  <c r="C9" i="208"/>
  <c r="B9" i="208"/>
  <c r="I7" i="208"/>
  <c r="E7" i="208"/>
  <c r="B7" i="208"/>
  <c r="B6" i="208"/>
  <c r="A6" i="208"/>
  <c r="A1" i="208"/>
  <c r="H26" i="207"/>
  <c r="H25" i="207"/>
  <c r="G25" i="207"/>
  <c r="F25" i="207"/>
  <c r="E25" i="207"/>
  <c r="D25" i="207"/>
  <c r="C25" i="207"/>
  <c r="B25" i="207"/>
  <c r="A25" i="207"/>
  <c r="H23" i="207"/>
  <c r="H22" i="207"/>
  <c r="G22" i="207"/>
  <c r="F22" i="207"/>
  <c r="E22" i="207"/>
  <c r="D22" i="207"/>
  <c r="C22" i="207"/>
  <c r="B22" i="207"/>
  <c r="A22" i="207"/>
  <c r="H20" i="207"/>
  <c r="H19" i="207"/>
  <c r="G19" i="207"/>
  <c r="F19" i="207"/>
  <c r="E19" i="207"/>
  <c r="D19" i="207"/>
  <c r="C19" i="207"/>
  <c r="B19" i="207"/>
  <c r="A19" i="207"/>
  <c r="H17" i="207"/>
  <c r="H16" i="207"/>
  <c r="G16" i="207"/>
  <c r="F16" i="207"/>
  <c r="E16" i="207"/>
  <c r="D16" i="207"/>
  <c r="C16" i="207"/>
  <c r="B16" i="207"/>
  <c r="A16" i="207"/>
  <c r="H14" i="207"/>
  <c r="H13" i="207"/>
  <c r="G13" i="207"/>
  <c r="F13" i="207"/>
  <c r="E13" i="207"/>
  <c r="D13" i="207"/>
  <c r="C13" i="207"/>
  <c r="B13" i="207"/>
  <c r="A13" i="207"/>
  <c r="H11" i="207"/>
  <c r="H10" i="207"/>
  <c r="G10" i="207"/>
  <c r="F10" i="207"/>
  <c r="E10" i="207"/>
  <c r="D10" i="207"/>
  <c r="C10" i="207"/>
  <c r="B10" i="207"/>
  <c r="A10" i="207"/>
  <c r="X9" i="207"/>
  <c r="W9" i="207"/>
  <c r="V9" i="207"/>
  <c r="U9" i="207"/>
  <c r="T9" i="207"/>
  <c r="S9" i="207"/>
  <c r="R9" i="207"/>
  <c r="Q9" i="207"/>
  <c r="P9" i="207"/>
  <c r="O9" i="207"/>
  <c r="N9" i="207"/>
  <c r="M9" i="207"/>
  <c r="L9" i="207"/>
  <c r="K9" i="207"/>
  <c r="J9" i="207"/>
  <c r="I9" i="207"/>
  <c r="H9" i="207"/>
  <c r="G9" i="207"/>
  <c r="F9" i="207"/>
  <c r="E9" i="207"/>
  <c r="D9" i="207"/>
  <c r="C9" i="207"/>
  <c r="B9" i="207"/>
  <c r="I7" i="207"/>
  <c r="E7" i="207"/>
  <c r="B7" i="207"/>
  <c r="B6" i="207"/>
  <c r="A6" i="207"/>
  <c r="A1" i="207"/>
  <c r="H26" i="206"/>
  <c r="H25" i="206"/>
  <c r="G25" i="206"/>
  <c r="F25" i="206"/>
  <c r="E25" i="206"/>
  <c r="D25" i="206"/>
  <c r="C25" i="206"/>
  <c r="B25" i="206"/>
  <c r="A25" i="206"/>
  <c r="H23" i="206"/>
  <c r="H22" i="206"/>
  <c r="G22" i="206"/>
  <c r="F22" i="206"/>
  <c r="E22" i="206"/>
  <c r="D22" i="206"/>
  <c r="C22" i="206"/>
  <c r="B22" i="206"/>
  <c r="A22" i="206"/>
  <c r="H20" i="206"/>
  <c r="H19" i="206"/>
  <c r="G19" i="206"/>
  <c r="F19" i="206"/>
  <c r="E19" i="206"/>
  <c r="D19" i="206"/>
  <c r="C19" i="206"/>
  <c r="B19" i="206"/>
  <c r="A19" i="206"/>
  <c r="H17" i="206"/>
  <c r="H16" i="206"/>
  <c r="G16" i="206"/>
  <c r="F16" i="206"/>
  <c r="E16" i="206"/>
  <c r="D16" i="206"/>
  <c r="C16" i="206"/>
  <c r="B16" i="206"/>
  <c r="A16" i="206"/>
  <c r="H14" i="206"/>
  <c r="H13" i="206"/>
  <c r="G13" i="206"/>
  <c r="F13" i="206"/>
  <c r="E13" i="206"/>
  <c r="D13" i="206"/>
  <c r="C13" i="206"/>
  <c r="B13" i="206"/>
  <c r="A13" i="206"/>
  <c r="H11" i="206"/>
  <c r="H10" i="206"/>
  <c r="G10" i="206"/>
  <c r="F10" i="206"/>
  <c r="E10" i="206"/>
  <c r="D10" i="206"/>
  <c r="C10" i="206"/>
  <c r="B10" i="206"/>
  <c r="A10" i="206"/>
  <c r="X9" i="206"/>
  <c r="W9" i="206"/>
  <c r="V9" i="206"/>
  <c r="U9" i="206"/>
  <c r="T9" i="206"/>
  <c r="S9" i="206"/>
  <c r="R9" i="206"/>
  <c r="Q9" i="206"/>
  <c r="P9" i="206"/>
  <c r="O9" i="206"/>
  <c r="N9" i="206"/>
  <c r="M9" i="206"/>
  <c r="L9" i="206"/>
  <c r="K9" i="206"/>
  <c r="J9" i="206"/>
  <c r="I9" i="206"/>
  <c r="H9" i="206"/>
  <c r="G9" i="206"/>
  <c r="F9" i="206"/>
  <c r="E9" i="206"/>
  <c r="D9" i="206"/>
  <c r="C9" i="206"/>
  <c r="B9" i="206"/>
  <c r="I7" i="206"/>
  <c r="E7" i="206"/>
  <c r="B7" i="206"/>
  <c r="B6" i="206"/>
  <c r="A6" i="206"/>
  <c r="A1" i="206"/>
  <c r="H26" i="205"/>
  <c r="H25" i="205"/>
  <c r="G25" i="205"/>
  <c r="F25" i="205"/>
  <c r="E25" i="205"/>
  <c r="D25" i="205"/>
  <c r="C25" i="205"/>
  <c r="B25" i="205"/>
  <c r="A25" i="205"/>
  <c r="H23" i="205"/>
  <c r="H22" i="205"/>
  <c r="G22" i="205"/>
  <c r="F22" i="205"/>
  <c r="E22" i="205"/>
  <c r="D22" i="205"/>
  <c r="C22" i="205"/>
  <c r="B22" i="205"/>
  <c r="A22" i="205"/>
  <c r="H20" i="205"/>
  <c r="H19" i="205"/>
  <c r="G19" i="205"/>
  <c r="F19" i="205"/>
  <c r="E19" i="205"/>
  <c r="D19" i="205"/>
  <c r="C19" i="205"/>
  <c r="B19" i="205"/>
  <c r="A19" i="205"/>
  <c r="H17" i="205"/>
  <c r="S15" i="14"/>
  <c r="H16" i="205"/>
  <c r="G16" i="205"/>
  <c r="F16" i="205"/>
  <c r="E16" i="205"/>
  <c r="D16" i="205"/>
  <c r="C16" i="205"/>
  <c r="B16" i="205"/>
  <c r="A16" i="205"/>
  <c r="H14" i="205"/>
  <c r="H13" i="205"/>
  <c r="G13" i="205"/>
  <c r="F13" i="205"/>
  <c r="E13" i="205"/>
  <c r="D13" i="205"/>
  <c r="C13" i="205"/>
  <c r="B13" i="205"/>
  <c r="A13" i="205"/>
  <c r="H11" i="205"/>
  <c r="H10" i="205"/>
  <c r="G10" i="205"/>
  <c r="F10" i="205"/>
  <c r="E10" i="205"/>
  <c r="D10" i="205"/>
  <c r="C10" i="205"/>
  <c r="B10" i="205"/>
  <c r="A10" i="205"/>
  <c r="X9" i="205"/>
  <c r="W9" i="205"/>
  <c r="V9" i="205"/>
  <c r="U9" i="205"/>
  <c r="T9" i="205"/>
  <c r="S9" i="205"/>
  <c r="R9" i="205"/>
  <c r="Q9" i="205"/>
  <c r="P9" i="205"/>
  <c r="O9" i="205"/>
  <c r="N9" i="205"/>
  <c r="M9" i="205"/>
  <c r="L9" i="205"/>
  <c r="K9" i="205"/>
  <c r="J9" i="205"/>
  <c r="I9" i="205"/>
  <c r="H9" i="205"/>
  <c r="G9" i="205"/>
  <c r="F9" i="205"/>
  <c r="E9" i="205"/>
  <c r="D9" i="205"/>
  <c r="C9" i="205"/>
  <c r="B9" i="205"/>
  <c r="I7" i="205"/>
  <c r="E7" i="205"/>
  <c r="B7" i="205"/>
  <c r="B6" i="205"/>
  <c r="A6" i="205"/>
  <c r="A1" i="205"/>
  <c r="BU15" i="14"/>
  <c r="AK15" i="14"/>
  <c r="I26" i="204"/>
  <c r="I25" i="204"/>
  <c r="H25" i="204"/>
  <c r="G25" i="204"/>
  <c r="E25" i="204"/>
  <c r="D25" i="204"/>
  <c r="C25" i="204"/>
  <c r="B25" i="204"/>
  <c r="A25" i="204"/>
  <c r="I23" i="204"/>
  <c r="I22" i="204"/>
  <c r="H22" i="204"/>
  <c r="G22" i="204"/>
  <c r="E22" i="204"/>
  <c r="D22" i="204"/>
  <c r="C22" i="204"/>
  <c r="B22" i="204"/>
  <c r="A22" i="204"/>
  <c r="I20" i="204"/>
  <c r="I19" i="204"/>
  <c r="H19" i="204"/>
  <c r="G19" i="204"/>
  <c r="E19" i="204"/>
  <c r="D19" i="204"/>
  <c r="C19" i="204"/>
  <c r="B19" i="204"/>
  <c r="A19" i="204"/>
  <c r="I17" i="204"/>
  <c r="I16" i="204"/>
  <c r="H16" i="204"/>
  <c r="G16" i="204"/>
  <c r="E16" i="204"/>
  <c r="D16" i="204"/>
  <c r="C16" i="204"/>
  <c r="B16" i="204"/>
  <c r="A16" i="204"/>
  <c r="I14" i="204"/>
  <c r="I13" i="204"/>
  <c r="H13" i="204"/>
  <c r="G13" i="204"/>
  <c r="E13" i="204"/>
  <c r="D13" i="204"/>
  <c r="C13" i="204"/>
  <c r="B13" i="204"/>
  <c r="A13" i="204"/>
  <c r="I11" i="204"/>
  <c r="I10" i="204"/>
  <c r="H10" i="204"/>
  <c r="G10" i="204"/>
  <c r="E10" i="204"/>
  <c r="D10" i="204"/>
  <c r="C10" i="204"/>
  <c r="B10" i="204"/>
  <c r="A10" i="204"/>
  <c r="V9" i="204"/>
  <c r="T9" i="204"/>
  <c r="O9" i="204"/>
  <c r="N9" i="204"/>
  <c r="L9" i="204"/>
  <c r="I9" i="204"/>
  <c r="H9" i="204"/>
  <c r="G9" i="204"/>
  <c r="E9" i="204"/>
  <c r="D9" i="204"/>
  <c r="C9" i="204"/>
  <c r="B9" i="204"/>
  <c r="J7" i="204"/>
  <c r="E7" i="204"/>
  <c r="B7" i="204"/>
  <c r="B6" i="204"/>
  <c r="A6" i="204"/>
  <c r="A1" i="204"/>
  <c r="H26" i="203"/>
  <c r="H25" i="203"/>
  <c r="G25" i="203"/>
  <c r="F25" i="203"/>
  <c r="E25" i="203"/>
  <c r="D25" i="203"/>
  <c r="C25" i="203"/>
  <c r="B25" i="203"/>
  <c r="A25" i="203"/>
  <c r="H23" i="203"/>
  <c r="H22" i="203"/>
  <c r="G22" i="203"/>
  <c r="F22" i="203"/>
  <c r="E22" i="203"/>
  <c r="D22" i="203"/>
  <c r="C22" i="203"/>
  <c r="B22" i="203"/>
  <c r="A22" i="203"/>
  <c r="H20" i="203"/>
  <c r="H19" i="203"/>
  <c r="G19" i="203"/>
  <c r="F19" i="203"/>
  <c r="E19" i="203"/>
  <c r="D19" i="203"/>
  <c r="C19" i="203"/>
  <c r="B19" i="203"/>
  <c r="A19" i="203"/>
  <c r="H17" i="203"/>
  <c r="H16" i="203"/>
  <c r="G16" i="203"/>
  <c r="F16" i="203"/>
  <c r="E16" i="203"/>
  <c r="D16" i="203"/>
  <c r="C16" i="203"/>
  <c r="B16" i="203"/>
  <c r="A16" i="203"/>
  <c r="H14" i="203"/>
  <c r="H13" i="203"/>
  <c r="G13" i="203"/>
  <c r="F13" i="203"/>
  <c r="E13" i="203"/>
  <c r="D13" i="203"/>
  <c r="C13" i="203"/>
  <c r="B13" i="203"/>
  <c r="A13" i="203"/>
  <c r="H11" i="203"/>
  <c r="H10" i="203"/>
  <c r="G10" i="203"/>
  <c r="F10" i="203"/>
  <c r="E10" i="203"/>
  <c r="D10" i="203"/>
  <c r="C10" i="203"/>
  <c r="B10" i="203"/>
  <c r="A10" i="203"/>
  <c r="U9" i="203"/>
  <c r="T9" i="203"/>
  <c r="S9" i="203"/>
  <c r="N9" i="203"/>
  <c r="M9" i="203"/>
  <c r="L9" i="203"/>
  <c r="K9" i="203"/>
  <c r="I9" i="203"/>
  <c r="H9" i="203"/>
  <c r="G9" i="203"/>
  <c r="F9" i="203"/>
  <c r="E9" i="203"/>
  <c r="D9" i="203"/>
  <c r="C9" i="203"/>
  <c r="B9" i="203"/>
  <c r="I7" i="203"/>
  <c r="E7" i="203"/>
  <c r="B7" i="203"/>
  <c r="B6" i="203"/>
  <c r="A6" i="203"/>
  <c r="A1" i="203"/>
  <c r="H26" i="202"/>
  <c r="H25" i="202"/>
  <c r="G25" i="202"/>
  <c r="F25" i="202"/>
  <c r="E25" i="202"/>
  <c r="D25" i="202"/>
  <c r="C25" i="202"/>
  <c r="B25" i="202"/>
  <c r="A25" i="202"/>
  <c r="H23" i="202"/>
  <c r="H22" i="202"/>
  <c r="G22" i="202"/>
  <c r="F22" i="202"/>
  <c r="E22" i="202"/>
  <c r="D22" i="202"/>
  <c r="C22" i="202"/>
  <c r="B22" i="202"/>
  <c r="A22" i="202"/>
  <c r="H20" i="202"/>
  <c r="H19" i="202"/>
  <c r="G19" i="202"/>
  <c r="F19" i="202"/>
  <c r="E19" i="202"/>
  <c r="D19" i="202"/>
  <c r="C19" i="202"/>
  <c r="B19" i="202"/>
  <c r="A19" i="202"/>
  <c r="H17" i="202"/>
  <c r="CC15" i="14"/>
  <c r="H16" i="202"/>
  <c r="G16" i="202"/>
  <c r="F16" i="202"/>
  <c r="E16" i="202"/>
  <c r="D16" i="202"/>
  <c r="C16" i="202"/>
  <c r="B16" i="202"/>
  <c r="A16" i="202"/>
  <c r="H14" i="202"/>
  <c r="H13" i="202"/>
  <c r="G13" i="202"/>
  <c r="F13" i="202"/>
  <c r="E13" i="202"/>
  <c r="D13" i="202"/>
  <c r="C13" i="202"/>
  <c r="B13" i="202"/>
  <c r="A13" i="202"/>
  <c r="H11" i="202"/>
  <c r="H10" i="202"/>
  <c r="G10" i="202"/>
  <c r="F10" i="202"/>
  <c r="E10" i="202"/>
  <c r="D10" i="202"/>
  <c r="C10" i="202"/>
  <c r="B10" i="202"/>
  <c r="A10" i="202"/>
  <c r="W9" i="202"/>
  <c r="U9" i="202"/>
  <c r="S9" i="202"/>
  <c r="M9" i="202"/>
  <c r="K9" i="202"/>
  <c r="H9" i="202"/>
  <c r="G9" i="202"/>
  <c r="F9" i="202"/>
  <c r="E9" i="202"/>
  <c r="D9" i="202"/>
  <c r="C9" i="202"/>
  <c r="B9" i="202"/>
  <c r="I7" i="202"/>
  <c r="E7" i="202"/>
  <c r="B7" i="202"/>
  <c r="B6" i="202"/>
  <c r="A6" i="202"/>
  <c r="A1" i="202"/>
  <c r="H26" i="201"/>
  <c r="H25" i="201"/>
  <c r="G25" i="201"/>
  <c r="F25" i="201"/>
  <c r="E25" i="201"/>
  <c r="D25" i="201"/>
  <c r="C25" i="201"/>
  <c r="B25" i="201"/>
  <c r="A25" i="201"/>
  <c r="H23" i="201"/>
  <c r="H22" i="201"/>
  <c r="G22" i="201"/>
  <c r="F22" i="201"/>
  <c r="E22" i="201"/>
  <c r="D22" i="201"/>
  <c r="C22" i="201"/>
  <c r="B22" i="201"/>
  <c r="A22" i="201"/>
  <c r="H20" i="201"/>
  <c r="H19" i="201"/>
  <c r="G19" i="201"/>
  <c r="F19" i="201"/>
  <c r="E19" i="201"/>
  <c r="D19" i="201"/>
  <c r="C19" i="201"/>
  <c r="B19" i="201"/>
  <c r="A19" i="201"/>
  <c r="H17" i="201"/>
  <c r="H16" i="201"/>
  <c r="G16" i="201"/>
  <c r="F16" i="201"/>
  <c r="E16" i="201"/>
  <c r="D16" i="201"/>
  <c r="C16" i="201"/>
  <c r="B16" i="201"/>
  <c r="A16" i="201"/>
  <c r="H14" i="201"/>
  <c r="H13" i="201"/>
  <c r="G13" i="201"/>
  <c r="F13" i="201"/>
  <c r="E13" i="201"/>
  <c r="D13" i="201"/>
  <c r="C13" i="201"/>
  <c r="B13" i="201"/>
  <c r="A13" i="201"/>
  <c r="H11" i="201"/>
  <c r="H10" i="201"/>
  <c r="G10" i="201"/>
  <c r="F10" i="201"/>
  <c r="E10" i="201"/>
  <c r="D10" i="201"/>
  <c r="C10" i="201"/>
  <c r="B10" i="201"/>
  <c r="A10" i="201"/>
  <c r="W9" i="201"/>
  <c r="U9" i="201"/>
  <c r="S9" i="201"/>
  <c r="N9" i="201"/>
  <c r="M9" i="201"/>
  <c r="L9" i="201"/>
  <c r="K9" i="201"/>
  <c r="I9" i="201"/>
  <c r="H9" i="201"/>
  <c r="G9" i="201"/>
  <c r="F9" i="201"/>
  <c r="E9" i="201"/>
  <c r="D9" i="201"/>
  <c r="C9" i="201"/>
  <c r="B9" i="201"/>
  <c r="I7" i="201"/>
  <c r="E7" i="201"/>
  <c r="B7" i="201"/>
  <c r="B6" i="201"/>
  <c r="A6" i="201"/>
  <c r="A1" i="201"/>
  <c r="H26" i="200"/>
  <c r="H25" i="200"/>
  <c r="G25" i="200"/>
  <c r="F25" i="200"/>
  <c r="E25" i="200"/>
  <c r="D25" i="200"/>
  <c r="C25" i="200"/>
  <c r="B25" i="200"/>
  <c r="A25" i="200"/>
  <c r="H23" i="200"/>
  <c r="H22" i="200"/>
  <c r="G22" i="200"/>
  <c r="F22" i="200"/>
  <c r="E22" i="200"/>
  <c r="D22" i="200"/>
  <c r="C22" i="200"/>
  <c r="B22" i="200"/>
  <c r="A22" i="200"/>
  <c r="H20" i="200"/>
  <c r="H19" i="200"/>
  <c r="G19" i="200"/>
  <c r="F19" i="200"/>
  <c r="E19" i="200"/>
  <c r="D19" i="200"/>
  <c r="C19" i="200"/>
  <c r="B19" i="200"/>
  <c r="A19" i="200"/>
  <c r="H17" i="200"/>
  <c r="H16" i="200"/>
  <c r="G16" i="200"/>
  <c r="F16" i="200"/>
  <c r="E16" i="200"/>
  <c r="D16" i="200"/>
  <c r="C16" i="200"/>
  <c r="B16" i="200"/>
  <c r="A16" i="200"/>
  <c r="H14" i="200"/>
  <c r="H13" i="200"/>
  <c r="G13" i="200"/>
  <c r="F13" i="200"/>
  <c r="E13" i="200"/>
  <c r="D13" i="200"/>
  <c r="C13" i="200"/>
  <c r="B13" i="200"/>
  <c r="A13" i="200"/>
  <c r="H11" i="200"/>
  <c r="H10" i="200"/>
  <c r="G10" i="200"/>
  <c r="F10" i="200"/>
  <c r="E10" i="200"/>
  <c r="D10" i="200"/>
  <c r="C10" i="200"/>
  <c r="B10" i="200"/>
  <c r="A10" i="200"/>
  <c r="V9" i="200"/>
  <c r="U9" i="200"/>
  <c r="S9" i="200"/>
  <c r="O9" i="200"/>
  <c r="M9" i="200"/>
  <c r="K9" i="200"/>
  <c r="I9" i="200"/>
  <c r="H9" i="200"/>
  <c r="G9" i="200"/>
  <c r="F9" i="200"/>
  <c r="E9" i="200"/>
  <c r="D9" i="200"/>
  <c r="C9" i="200"/>
  <c r="B9" i="200"/>
  <c r="I7" i="200"/>
  <c r="E7" i="200"/>
  <c r="B7" i="200"/>
  <c r="B6" i="200"/>
  <c r="A6" i="200"/>
  <c r="A1" i="200"/>
  <c r="H26" i="199"/>
  <c r="H25" i="199"/>
  <c r="G25" i="199"/>
  <c r="F25" i="199"/>
  <c r="E25" i="199"/>
  <c r="D25" i="199"/>
  <c r="C25" i="199"/>
  <c r="B25" i="199"/>
  <c r="A25" i="199"/>
  <c r="H23" i="199"/>
  <c r="H22" i="199"/>
  <c r="G22" i="199"/>
  <c r="F22" i="199"/>
  <c r="E22" i="199"/>
  <c r="D22" i="199"/>
  <c r="C22" i="199"/>
  <c r="B22" i="199"/>
  <c r="A22" i="199"/>
  <c r="H20" i="199"/>
  <c r="H19" i="199"/>
  <c r="G19" i="199"/>
  <c r="F19" i="199"/>
  <c r="E19" i="199"/>
  <c r="D19" i="199"/>
  <c r="C19" i="199"/>
  <c r="B19" i="199"/>
  <c r="A19" i="199"/>
  <c r="H17" i="199"/>
  <c r="H16" i="199"/>
  <c r="G16" i="199"/>
  <c r="F16" i="199"/>
  <c r="E16" i="199"/>
  <c r="D16" i="199"/>
  <c r="C16" i="199"/>
  <c r="B16" i="199"/>
  <c r="A16" i="199"/>
  <c r="H14" i="199"/>
  <c r="H13" i="199"/>
  <c r="G13" i="199"/>
  <c r="F13" i="199"/>
  <c r="E13" i="199"/>
  <c r="D13" i="199"/>
  <c r="C13" i="199"/>
  <c r="B13" i="199"/>
  <c r="A13" i="199"/>
  <c r="H11" i="199"/>
  <c r="H10" i="199"/>
  <c r="G10" i="199"/>
  <c r="F10" i="199"/>
  <c r="E10" i="199"/>
  <c r="D10" i="199"/>
  <c r="C10" i="199"/>
  <c r="B10" i="199"/>
  <c r="A10" i="199"/>
  <c r="U9" i="199"/>
  <c r="T9" i="199"/>
  <c r="S9" i="199"/>
  <c r="M9" i="199"/>
  <c r="K9" i="199"/>
  <c r="H9" i="199"/>
  <c r="G9" i="199"/>
  <c r="F9" i="199"/>
  <c r="E9" i="199"/>
  <c r="D9" i="199"/>
  <c r="C9" i="199"/>
  <c r="B9" i="199"/>
  <c r="I7" i="199"/>
  <c r="E7" i="199"/>
  <c r="B7" i="199"/>
  <c r="B6" i="199"/>
  <c r="A6" i="199"/>
  <c r="A1" i="199"/>
  <c r="H26" i="198"/>
  <c r="H25" i="198"/>
  <c r="G25" i="198"/>
  <c r="F25" i="198"/>
  <c r="E25" i="198"/>
  <c r="D25" i="198"/>
  <c r="C25" i="198"/>
  <c r="B25" i="198"/>
  <c r="A25" i="198"/>
  <c r="H23" i="198"/>
  <c r="H22" i="198"/>
  <c r="G22" i="198"/>
  <c r="F22" i="198"/>
  <c r="E22" i="198"/>
  <c r="D22" i="198"/>
  <c r="C22" i="198"/>
  <c r="B22" i="198"/>
  <c r="A22" i="198"/>
  <c r="H20" i="198"/>
  <c r="H19" i="198"/>
  <c r="G19" i="198"/>
  <c r="F19" i="198"/>
  <c r="E19" i="198"/>
  <c r="D19" i="198"/>
  <c r="C19" i="198"/>
  <c r="B19" i="198"/>
  <c r="A19" i="198"/>
  <c r="H17" i="198"/>
  <c r="H16" i="198"/>
  <c r="G16" i="198"/>
  <c r="F16" i="198"/>
  <c r="E16" i="198"/>
  <c r="D16" i="198"/>
  <c r="C16" i="198"/>
  <c r="B16" i="198"/>
  <c r="A16" i="198"/>
  <c r="H14" i="198"/>
  <c r="H13" i="198"/>
  <c r="G13" i="198"/>
  <c r="F13" i="198"/>
  <c r="E13" i="198"/>
  <c r="D13" i="198"/>
  <c r="C13" i="198"/>
  <c r="B13" i="198"/>
  <c r="A13" i="198"/>
  <c r="H11" i="198"/>
  <c r="H10" i="198"/>
  <c r="G10" i="198"/>
  <c r="F10" i="198"/>
  <c r="E10" i="198"/>
  <c r="D10" i="198"/>
  <c r="C10" i="198"/>
  <c r="B10" i="198"/>
  <c r="A10" i="198"/>
  <c r="U9" i="198"/>
  <c r="T9" i="198"/>
  <c r="S9" i="198"/>
  <c r="N9" i="198"/>
  <c r="M9" i="198"/>
  <c r="K9" i="198"/>
  <c r="I9" i="198"/>
  <c r="H9" i="198"/>
  <c r="G9" i="198"/>
  <c r="F9" i="198"/>
  <c r="E9" i="198"/>
  <c r="D9" i="198"/>
  <c r="C9" i="198"/>
  <c r="B9" i="198"/>
  <c r="I7" i="198"/>
  <c r="E7" i="198"/>
  <c r="B7" i="198"/>
  <c r="B6" i="198"/>
  <c r="A6" i="198"/>
  <c r="A1" i="198"/>
  <c r="H27" i="196"/>
  <c r="H26" i="196"/>
  <c r="G26" i="196"/>
  <c r="F26" i="196"/>
  <c r="E26" i="196"/>
  <c r="D26" i="196"/>
  <c r="C26" i="196"/>
  <c r="B26" i="196"/>
  <c r="A26" i="196"/>
  <c r="H24" i="196"/>
  <c r="H23" i="196"/>
  <c r="G23" i="196"/>
  <c r="F23" i="196"/>
  <c r="E23" i="196"/>
  <c r="D23" i="196"/>
  <c r="C23" i="196"/>
  <c r="B23" i="196"/>
  <c r="A23" i="196"/>
  <c r="H21" i="196"/>
  <c r="H20" i="196"/>
  <c r="G20" i="196"/>
  <c r="F20" i="196"/>
  <c r="E20" i="196"/>
  <c r="D20" i="196"/>
  <c r="C20" i="196"/>
  <c r="B20" i="196"/>
  <c r="A20" i="196"/>
  <c r="H18" i="196"/>
  <c r="H17" i="196"/>
  <c r="G17" i="196"/>
  <c r="F17" i="196"/>
  <c r="E17" i="196"/>
  <c r="D17" i="196"/>
  <c r="C17" i="196"/>
  <c r="B17" i="196"/>
  <c r="A17" i="196"/>
  <c r="H15" i="196"/>
  <c r="H14" i="196"/>
  <c r="G14" i="196"/>
  <c r="F14" i="196"/>
  <c r="E14" i="196"/>
  <c r="D14" i="196"/>
  <c r="C14" i="196"/>
  <c r="B14" i="196"/>
  <c r="A14" i="196"/>
  <c r="H12" i="196"/>
  <c r="H11" i="196"/>
  <c r="G11" i="196"/>
  <c r="F11" i="196"/>
  <c r="E11" i="196"/>
  <c r="D11" i="196"/>
  <c r="C11" i="196"/>
  <c r="B11" i="196"/>
  <c r="A11" i="196"/>
  <c r="U10" i="196"/>
  <c r="T10" i="196"/>
  <c r="S10" i="196"/>
  <c r="M10" i="196"/>
  <c r="L10" i="196"/>
  <c r="K10" i="196"/>
  <c r="I10" i="196"/>
  <c r="H10" i="196"/>
  <c r="G10" i="196"/>
  <c r="F10" i="196"/>
  <c r="E10" i="196"/>
  <c r="D10" i="196"/>
  <c r="C10" i="196"/>
  <c r="B10" i="196"/>
  <c r="I8" i="196"/>
  <c r="E8" i="196"/>
  <c r="B8" i="196"/>
  <c r="B7" i="196"/>
  <c r="A7" i="196"/>
  <c r="A1" i="196"/>
  <c r="H26" i="189"/>
  <c r="H25" i="189"/>
  <c r="G25" i="189"/>
  <c r="F25" i="189"/>
  <c r="E25" i="189"/>
  <c r="D25" i="189"/>
  <c r="C25" i="189"/>
  <c r="B25" i="189"/>
  <c r="A25" i="189"/>
  <c r="H23" i="189"/>
  <c r="H22" i="189"/>
  <c r="G22" i="189"/>
  <c r="F22" i="189"/>
  <c r="E22" i="189"/>
  <c r="D22" i="189"/>
  <c r="C22" i="189"/>
  <c r="B22" i="189"/>
  <c r="A22" i="189"/>
  <c r="H20" i="189"/>
  <c r="H19" i="189"/>
  <c r="G19" i="189"/>
  <c r="F19" i="189"/>
  <c r="E19" i="189"/>
  <c r="D19" i="189"/>
  <c r="C19" i="189"/>
  <c r="B19" i="189"/>
  <c r="A19" i="189"/>
  <c r="H17" i="189"/>
  <c r="H16" i="189"/>
  <c r="G16" i="189"/>
  <c r="F16" i="189"/>
  <c r="E16" i="189"/>
  <c r="D16" i="189"/>
  <c r="C16" i="189"/>
  <c r="B16" i="189"/>
  <c r="A16" i="189"/>
  <c r="H14" i="189"/>
  <c r="H13" i="189"/>
  <c r="G13" i="189"/>
  <c r="F13" i="189"/>
  <c r="E13" i="189"/>
  <c r="D13" i="189"/>
  <c r="C13" i="189"/>
  <c r="B13" i="189"/>
  <c r="A13" i="189"/>
  <c r="H11" i="189"/>
  <c r="H10" i="189"/>
  <c r="G10" i="189"/>
  <c r="F10" i="189"/>
  <c r="E10" i="189"/>
  <c r="D10" i="189"/>
  <c r="C10" i="189"/>
  <c r="B10" i="189"/>
  <c r="A10" i="189"/>
  <c r="V9" i="189"/>
  <c r="U9" i="189"/>
  <c r="T9" i="189"/>
  <c r="S9" i="189"/>
  <c r="M9" i="189"/>
  <c r="K9" i="189"/>
  <c r="I9" i="189"/>
  <c r="H9" i="189"/>
  <c r="G9" i="189"/>
  <c r="F9" i="189"/>
  <c r="E9" i="189"/>
  <c r="D9" i="189"/>
  <c r="C9" i="189"/>
  <c r="B9" i="189"/>
  <c r="I7" i="189"/>
  <c r="E7" i="189"/>
  <c r="B7" i="189"/>
  <c r="B6" i="189"/>
  <c r="A6" i="189"/>
  <c r="A1" i="189"/>
  <c r="H26" i="188"/>
  <c r="H25" i="188"/>
  <c r="G25" i="188"/>
  <c r="F25" i="188"/>
  <c r="E25" i="188"/>
  <c r="D25" i="188"/>
  <c r="C25" i="188"/>
  <c r="B25" i="188"/>
  <c r="A25" i="188"/>
  <c r="H23" i="188"/>
  <c r="H22" i="188"/>
  <c r="G22" i="188"/>
  <c r="F22" i="188"/>
  <c r="E22" i="188"/>
  <c r="D22" i="188"/>
  <c r="C22" i="188"/>
  <c r="B22" i="188"/>
  <c r="A22" i="188"/>
  <c r="H20" i="188"/>
  <c r="CI18" i="14"/>
  <c r="H19" i="188"/>
  <c r="G19" i="188"/>
  <c r="F19" i="188"/>
  <c r="E19" i="188"/>
  <c r="D19" i="188"/>
  <c r="C19" i="188"/>
  <c r="B19" i="188"/>
  <c r="A19" i="188"/>
  <c r="H17" i="188"/>
  <c r="CI15" i="14"/>
  <c r="H16" i="188"/>
  <c r="G16" i="188"/>
  <c r="F16" i="188"/>
  <c r="E16" i="188"/>
  <c r="D16" i="188"/>
  <c r="C16" i="188"/>
  <c r="B16" i="188"/>
  <c r="A16" i="188"/>
  <c r="H14" i="188"/>
  <c r="H13" i="188"/>
  <c r="G13" i="188"/>
  <c r="F13" i="188"/>
  <c r="E13" i="188"/>
  <c r="D13" i="188"/>
  <c r="C13" i="188"/>
  <c r="B13" i="188"/>
  <c r="A13" i="188"/>
  <c r="H11" i="188"/>
  <c r="H10" i="188"/>
  <c r="G10" i="188"/>
  <c r="F10" i="188"/>
  <c r="E10" i="188"/>
  <c r="D10" i="188"/>
  <c r="C10" i="188"/>
  <c r="B10" i="188"/>
  <c r="A10" i="188"/>
  <c r="V9" i="188"/>
  <c r="U9" i="188"/>
  <c r="S9" i="188"/>
  <c r="M9" i="188"/>
  <c r="K9" i="188"/>
  <c r="I9" i="188"/>
  <c r="H9" i="188"/>
  <c r="G9" i="188"/>
  <c r="F9" i="188"/>
  <c r="E9" i="188"/>
  <c r="D9" i="188"/>
  <c r="C9" i="188"/>
  <c r="B9" i="188"/>
  <c r="I7" i="188"/>
  <c r="E7" i="188"/>
  <c r="B7" i="188"/>
  <c r="B6" i="188"/>
  <c r="A6" i="188"/>
  <c r="A1" i="188"/>
  <c r="H26" i="187"/>
  <c r="CG24" i="14"/>
  <c r="H25" i="187"/>
  <c r="G25" i="187"/>
  <c r="F25" i="187"/>
  <c r="E25" i="187"/>
  <c r="D25" i="187"/>
  <c r="C25" i="187"/>
  <c r="B25" i="187"/>
  <c r="A25" i="187"/>
  <c r="H23" i="187"/>
  <c r="H22" i="187"/>
  <c r="G22" i="187"/>
  <c r="F22" i="187"/>
  <c r="E22" i="187"/>
  <c r="D22" i="187"/>
  <c r="C22" i="187"/>
  <c r="B22" i="187"/>
  <c r="A22" i="187"/>
  <c r="H20" i="187"/>
  <c r="CG18" i="14"/>
  <c r="H19" i="187"/>
  <c r="G19" i="187"/>
  <c r="F19" i="187"/>
  <c r="E19" i="187"/>
  <c r="D19" i="187"/>
  <c r="C19" i="187"/>
  <c r="B19" i="187"/>
  <c r="A19" i="187"/>
  <c r="H17" i="187"/>
  <c r="H16" i="187"/>
  <c r="G16" i="187"/>
  <c r="F16" i="187"/>
  <c r="E16" i="187"/>
  <c r="D16" i="187"/>
  <c r="C16" i="187"/>
  <c r="B16" i="187"/>
  <c r="A16" i="187"/>
  <c r="H14" i="187"/>
  <c r="CG12" i="14"/>
  <c r="H13" i="187"/>
  <c r="G13" i="187"/>
  <c r="F13" i="187"/>
  <c r="E13" i="187"/>
  <c r="D13" i="187"/>
  <c r="C13" i="187"/>
  <c r="B13" i="187"/>
  <c r="A13" i="187"/>
  <c r="H11" i="187"/>
  <c r="CG9" i="14"/>
  <c r="H10" i="187"/>
  <c r="G10" i="187"/>
  <c r="F10" i="187"/>
  <c r="E10" i="187"/>
  <c r="D10" i="187"/>
  <c r="C10" i="187"/>
  <c r="B10" i="187"/>
  <c r="A10" i="187"/>
  <c r="V9" i="187"/>
  <c r="U9" i="187"/>
  <c r="T9" i="187"/>
  <c r="S9" i="187"/>
  <c r="M9" i="187"/>
  <c r="L9" i="187"/>
  <c r="K9" i="187"/>
  <c r="I9" i="187"/>
  <c r="H9" i="187"/>
  <c r="G9" i="187"/>
  <c r="F9" i="187"/>
  <c r="E9" i="187"/>
  <c r="D9" i="187"/>
  <c r="C9" i="187"/>
  <c r="B9" i="187"/>
  <c r="I7" i="187"/>
  <c r="E7" i="187"/>
  <c r="B7" i="187"/>
  <c r="B6" i="187"/>
  <c r="A6" i="187"/>
  <c r="A1" i="187"/>
  <c r="H26" i="186"/>
  <c r="H25" i="186"/>
  <c r="G25" i="186"/>
  <c r="F25" i="186"/>
  <c r="E25" i="186"/>
  <c r="D25" i="186"/>
  <c r="C25" i="186"/>
  <c r="B25" i="186"/>
  <c r="A25" i="186"/>
  <c r="H23" i="186"/>
  <c r="H22" i="186"/>
  <c r="G22" i="186"/>
  <c r="F22" i="186"/>
  <c r="E22" i="186"/>
  <c r="D22" i="186"/>
  <c r="C22" i="186"/>
  <c r="B22" i="186"/>
  <c r="A22" i="186"/>
  <c r="H20" i="186"/>
  <c r="H19" i="186"/>
  <c r="G19" i="186"/>
  <c r="F19" i="186"/>
  <c r="E19" i="186"/>
  <c r="D19" i="186"/>
  <c r="C19" i="186"/>
  <c r="B19" i="186"/>
  <c r="A19" i="186"/>
  <c r="H17" i="186"/>
  <c r="H16" i="186"/>
  <c r="G16" i="186"/>
  <c r="F16" i="186"/>
  <c r="E16" i="186"/>
  <c r="D16" i="186"/>
  <c r="C16" i="186"/>
  <c r="B16" i="186"/>
  <c r="A16" i="186"/>
  <c r="H14" i="186"/>
  <c r="H13" i="186"/>
  <c r="G13" i="186"/>
  <c r="F13" i="186"/>
  <c r="E13" i="186"/>
  <c r="D13" i="186"/>
  <c r="C13" i="186"/>
  <c r="B13" i="186"/>
  <c r="A13" i="186"/>
  <c r="H11" i="186"/>
  <c r="CE9" i="14"/>
  <c r="H10" i="186"/>
  <c r="G10" i="186"/>
  <c r="F10" i="186"/>
  <c r="E10" i="186"/>
  <c r="D10" i="186"/>
  <c r="C10" i="186"/>
  <c r="B10" i="186"/>
  <c r="A10" i="186"/>
  <c r="U9" i="186"/>
  <c r="S9" i="186"/>
  <c r="N9" i="186"/>
  <c r="M9" i="186"/>
  <c r="L9" i="186"/>
  <c r="K9" i="186"/>
  <c r="I9" i="186"/>
  <c r="H9" i="186"/>
  <c r="G9" i="186"/>
  <c r="F9" i="186"/>
  <c r="E9" i="186"/>
  <c r="D9" i="186"/>
  <c r="C9" i="186"/>
  <c r="B9" i="186"/>
  <c r="I7" i="186"/>
  <c r="E7" i="186"/>
  <c r="B7" i="186"/>
  <c r="B6" i="186"/>
  <c r="A6" i="186"/>
  <c r="A1" i="186"/>
  <c r="H26" i="185"/>
  <c r="CC24" i="14"/>
  <c r="H25" i="185"/>
  <c r="G25" i="185"/>
  <c r="F25" i="185"/>
  <c r="E25" i="185"/>
  <c r="D25" i="185"/>
  <c r="C25" i="185"/>
  <c r="B25" i="185"/>
  <c r="A25" i="185"/>
  <c r="H23" i="185"/>
  <c r="H22" i="185"/>
  <c r="G22" i="185"/>
  <c r="F22" i="185"/>
  <c r="E22" i="185"/>
  <c r="D22" i="185"/>
  <c r="C22" i="185"/>
  <c r="B22" i="185"/>
  <c r="A22" i="185"/>
  <c r="H20" i="185"/>
  <c r="H19" i="185"/>
  <c r="G19" i="185"/>
  <c r="F19" i="185"/>
  <c r="E19" i="185"/>
  <c r="D19" i="185"/>
  <c r="C19" i="185"/>
  <c r="B19" i="185"/>
  <c r="A19" i="185"/>
  <c r="H17" i="185"/>
  <c r="H16" i="185"/>
  <c r="G16" i="185"/>
  <c r="F16" i="185"/>
  <c r="E16" i="185"/>
  <c r="D16" i="185"/>
  <c r="C16" i="185"/>
  <c r="B16" i="185"/>
  <c r="A16" i="185"/>
  <c r="H14" i="185"/>
  <c r="CC12" i="14"/>
  <c r="H13" i="185"/>
  <c r="G13" i="185"/>
  <c r="F13" i="185"/>
  <c r="E13" i="185"/>
  <c r="D13" i="185"/>
  <c r="C13" i="185"/>
  <c r="B13" i="185"/>
  <c r="A13" i="185"/>
  <c r="H11" i="185"/>
  <c r="H10" i="185"/>
  <c r="G10" i="185"/>
  <c r="F10" i="185"/>
  <c r="E10" i="185"/>
  <c r="D10" i="185"/>
  <c r="C10" i="185"/>
  <c r="B10" i="185"/>
  <c r="A10" i="185"/>
  <c r="U9" i="185"/>
  <c r="T9" i="185"/>
  <c r="S9" i="185"/>
  <c r="O9" i="185"/>
  <c r="M9" i="185"/>
  <c r="K9" i="185"/>
  <c r="I9" i="185"/>
  <c r="H9" i="185"/>
  <c r="G9" i="185"/>
  <c r="F9" i="185"/>
  <c r="E9" i="185"/>
  <c r="D9" i="185"/>
  <c r="C9" i="185"/>
  <c r="B9" i="185"/>
  <c r="I7" i="185"/>
  <c r="E7" i="185"/>
  <c r="B7" i="185"/>
  <c r="B6" i="185"/>
  <c r="A6" i="185"/>
  <c r="A1" i="185"/>
  <c r="H26" i="184"/>
  <c r="H25" i="184"/>
  <c r="G25" i="184"/>
  <c r="F25" i="184"/>
  <c r="E25" i="184"/>
  <c r="D25" i="184"/>
  <c r="C25" i="184"/>
  <c r="B25" i="184"/>
  <c r="A25" i="184"/>
  <c r="H23" i="184"/>
  <c r="H22" i="184"/>
  <c r="G22" i="184"/>
  <c r="F22" i="184"/>
  <c r="E22" i="184"/>
  <c r="D22" i="184"/>
  <c r="C22" i="184"/>
  <c r="B22" i="184"/>
  <c r="A22" i="184"/>
  <c r="H20" i="184"/>
  <c r="H19" i="184"/>
  <c r="G19" i="184"/>
  <c r="F19" i="184"/>
  <c r="E19" i="184"/>
  <c r="D19" i="184"/>
  <c r="C19" i="184"/>
  <c r="B19" i="184"/>
  <c r="A19" i="184"/>
  <c r="H17" i="184"/>
  <c r="H16" i="184"/>
  <c r="G16" i="184"/>
  <c r="F16" i="184"/>
  <c r="E16" i="184"/>
  <c r="D16" i="184"/>
  <c r="C16" i="184"/>
  <c r="B16" i="184"/>
  <c r="A16" i="184"/>
  <c r="H14" i="184"/>
  <c r="H13" i="184"/>
  <c r="G13" i="184"/>
  <c r="F13" i="184"/>
  <c r="E13" i="184"/>
  <c r="D13" i="184"/>
  <c r="C13" i="184"/>
  <c r="B13" i="184"/>
  <c r="A13" i="184"/>
  <c r="H11" i="184"/>
  <c r="H10" i="184"/>
  <c r="G10" i="184"/>
  <c r="F10" i="184"/>
  <c r="E10" i="184"/>
  <c r="D10" i="184"/>
  <c r="C10" i="184"/>
  <c r="B10" i="184"/>
  <c r="A10" i="184"/>
  <c r="U9" i="184"/>
  <c r="S9" i="184"/>
  <c r="N9" i="184"/>
  <c r="M9" i="184"/>
  <c r="L9" i="184"/>
  <c r="K9" i="184"/>
  <c r="I9" i="184"/>
  <c r="H9" i="184"/>
  <c r="G9" i="184"/>
  <c r="F9" i="184"/>
  <c r="E9" i="184"/>
  <c r="D9" i="184"/>
  <c r="C9" i="184"/>
  <c r="B9" i="184"/>
  <c r="I7" i="184"/>
  <c r="E7" i="184"/>
  <c r="B7" i="184"/>
  <c r="B6" i="184"/>
  <c r="A6" i="184"/>
  <c r="A1" i="184"/>
  <c r="H26" i="183"/>
  <c r="H25" i="183"/>
  <c r="G25" i="183"/>
  <c r="F25" i="183"/>
  <c r="E25" i="183"/>
  <c r="D25" i="183"/>
  <c r="C25" i="183"/>
  <c r="B25" i="183"/>
  <c r="A25" i="183"/>
  <c r="H23" i="183"/>
  <c r="H22" i="183"/>
  <c r="G22" i="183"/>
  <c r="F22" i="183"/>
  <c r="E22" i="183"/>
  <c r="D22" i="183"/>
  <c r="C22" i="183"/>
  <c r="B22" i="183"/>
  <c r="A22" i="183"/>
  <c r="H20" i="183"/>
  <c r="H19" i="183"/>
  <c r="G19" i="183"/>
  <c r="F19" i="183"/>
  <c r="E19" i="183"/>
  <c r="D19" i="183"/>
  <c r="C19" i="183"/>
  <c r="B19" i="183"/>
  <c r="A19" i="183"/>
  <c r="H17" i="183"/>
  <c r="H16" i="183"/>
  <c r="G16" i="183"/>
  <c r="F16" i="183"/>
  <c r="E16" i="183"/>
  <c r="D16" i="183"/>
  <c r="C16" i="183"/>
  <c r="B16" i="183"/>
  <c r="A16" i="183"/>
  <c r="H14" i="183"/>
  <c r="H13" i="183"/>
  <c r="G13" i="183"/>
  <c r="F13" i="183"/>
  <c r="E13" i="183"/>
  <c r="D13" i="183"/>
  <c r="C13" i="183"/>
  <c r="B13" i="183"/>
  <c r="A13" i="183"/>
  <c r="H11" i="183"/>
  <c r="H10" i="183"/>
  <c r="G10" i="183"/>
  <c r="F10" i="183"/>
  <c r="E10" i="183"/>
  <c r="D10" i="183"/>
  <c r="C10" i="183"/>
  <c r="B10" i="183"/>
  <c r="A10" i="183"/>
  <c r="V9" i="183"/>
  <c r="U9" i="183"/>
  <c r="S9" i="183"/>
  <c r="N9" i="183"/>
  <c r="M9" i="183"/>
  <c r="L9" i="183"/>
  <c r="K9" i="183"/>
  <c r="I9" i="183"/>
  <c r="H9" i="183"/>
  <c r="G9" i="183"/>
  <c r="F9" i="183"/>
  <c r="E9" i="183"/>
  <c r="D9" i="183"/>
  <c r="C9" i="183"/>
  <c r="B9" i="183"/>
  <c r="I7" i="183"/>
  <c r="E7" i="183"/>
  <c r="B7" i="183"/>
  <c r="B6" i="183"/>
  <c r="A6" i="183"/>
  <c r="A1" i="183"/>
  <c r="H26" i="182"/>
  <c r="H25" i="182"/>
  <c r="G25" i="182"/>
  <c r="F25" i="182"/>
  <c r="E25" i="182"/>
  <c r="D25" i="182"/>
  <c r="C25" i="182"/>
  <c r="B25" i="182"/>
  <c r="A25" i="182"/>
  <c r="H23" i="182"/>
  <c r="H22" i="182"/>
  <c r="G22" i="182"/>
  <c r="F22" i="182"/>
  <c r="E22" i="182"/>
  <c r="D22" i="182"/>
  <c r="C22" i="182"/>
  <c r="B22" i="182"/>
  <c r="A22" i="182"/>
  <c r="H20" i="182"/>
  <c r="H19" i="182"/>
  <c r="G19" i="182"/>
  <c r="F19" i="182"/>
  <c r="E19" i="182"/>
  <c r="D19" i="182"/>
  <c r="C19" i="182"/>
  <c r="B19" i="182"/>
  <c r="A19" i="182"/>
  <c r="H17" i="182"/>
  <c r="CA15" i="14"/>
  <c r="H16" i="182"/>
  <c r="G16" i="182"/>
  <c r="F16" i="182"/>
  <c r="E16" i="182"/>
  <c r="D16" i="182"/>
  <c r="C16" i="182"/>
  <c r="B16" i="182"/>
  <c r="A16" i="182"/>
  <c r="H14" i="182"/>
  <c r="H13" i="182"/>
  <c r="G13" i="182"/>
  <c r="F13" i="182"/>
  <c r="E13" i="182"/>
  <c r="D13" i="182"/>
  <c r="C13" i="182"/>
  <c r="B13" i="182"/>
  <c r="A13" i="182"/>
  <c r="H11" i="182"/>
  <c r="H10" i="182"/>
  <c r="G10" i="182"/>
  <c r="F10" i="182"/>
  <c r="E10" i="182"/>
  <c r="D10" i="182"/>
  <c r="C10" i="182"/>
  <c r="B10" i="182"/>
  <c r="A10" i="182"/>
  <c r="V9" i="182"/>
  <c r="U9" i="182"/>
  <c r="T9" i="182"/>
  <c r="S9" i="182"/>
  <c r="R9" i="182"/>
  <c r="O9" i="182"/>
  <c r="M9" i="182"/>
  <c r="K9" i="182"/>
  <c r="I9" i="182"/>
  <c r="H9" i="182"/>
  <c r="G9" i="182"/>
  <c r="F9" i="182"/>
  <c r="E9" i="182"/>
  <c r="D9" i="182"/>
  <c r="C9" i="182"/>
  <c r="B9" i="182"/>
  <c r="I7" i="182"/>
  <c r="E7" i="182"/>
  <c r="B7" i="182"/>
  <c r="B6" i="182"/>
  <c r="A6" i="182"/>
  <c r="A1" i="182"/>
  <c r="H26" i="181"/>
  <c r="H25" i="181"/>
  <c r="G25" i="181"/>
  <c r="F25" i="181"/>
  <c r="E25" i="181"/>
  <c r="D25" i="181"/>
  <c r="C25" i="181"/>
  <c r="B25" i="181"/>
  <c r="A25" i="181"/>
  <c r="H23" i="181"/>
  <c r="H22" i="181"/>
  <c r="G22" i="181"/>
  <c r="F22" i="181"/>
  <c r="E22" i="181"/>
  <c r="D22" i="181"/>
  <c r="C22" i="181"/>
  <c r="B22" i="181"/>
  <c r="A22" i="181"/>
  <c r="H20" i="181"/>
  <c r="H19" i="181"/>
  <c r="G19" i="181"/>
  <c r="F19" i="181"/>
  <c r="E19" i="181"/>
  <c r="D19" i="181"/>
  <c r="C19" i="181"/>
  <c r="B19" i="181"/>
  <c r="A19" i="181"/>
  <c r="H17" i="181"/>
  <c r="H16" i="181"/>
  <c r="G16" i="181"/>
  <c r="F16" i="181"/>
  <c r="E16" i="181"/>
  <c r="D16" i="181"/>
  <c r="C16" i="181"/>
  <c r="B16" i="181"/>
  <c r="A16" i="181"/>
  <c r="H14" i="181"/>
  <c r="H13" i="181"/>
  <c r="G13" i="181"/>
  <c r="F13" i="181"/>
  <c r="E13" i="181"/>
  <c r="D13" i="181"/>
  <c r="C13" i="181"/>
  <c r="B13" i="181"/>
  <c r="A13" i="181"/>
  <c r="H11" i="181"/>
  <c r="H10" i="181"/>
  <c r="G10" i="181"/>
  <c r="F10" i="181"/>
  <c r="E10" i="181"/>
  <c r="D10" i="181"/>
  <c r="C10" i="181"/>
  <c r="B10" i="181"/>
  <c r="A10" i="181"/>
  <c r="U9" i="181"/>
  <c r="T9" i="181"/>
  <c r="S9" i="181"/>
  <c r="N9" i="181"/>
  <c r="M9" i="181"/>
  <c r="K9" i="181"/>
  <c r="I9" i="181"/>
  <c r="H9" i="181"/>
  <c r="G9" i="181"/>
  <c r="F9" i="181"/>
  <c r="E9" i="181"/>
  <c r="D9" i="181"/>
  <c r="C9" i="181"/>
  <c r="B9" i="181"/>
  <c r="I7" i="181"/>
  <c r="E7" i="181"/>
  <c r="B7" i="181"/>
  <c r="B6" i="181"/>
  <c r="A6" i="181"/>
  <c r="A1" i="181"/>
  <c r="H26" i="180"/>
  <c r="BW24" i="14"/>
  <c r="H25" i="180"/>
  <c r="G25" i="180"/>
  <c r="F25" i="180"/>
  <c r="E25" i="180"/>
  <c r="D25" i="180"/>
  <c r="C25" i="180"/>
  <c r="B25" i="180"/>
  <c r="A25" i="180"/>
  <c r="H23" i="180"/>
  <c r="BW21" i="14"/>
  <c r="H22" i="180"/>
  <c r="G22" i="180"/>
  <c r="F22" i="180"/>
  <c r="E22" i="180"/>
  <c r="D22" i="180"/>
  <c r="C22" i="180"/>
  <c r="B22" i="180"/>
  <c r="A22" i="180"/>
  <c r="H20" i="180"/>
  <c r="BW18" i="14"/>
  <c r="H19" i="180"/>
  <c r="G19" i="180"/>
  <c r="F19" i="180"/>
  <c r="E19" i="180"/>
  <c r="D19" i="180"/>
  <c r="C19" i="180"/>
  <c r="B19" i="180"/>
  <c r="A19" i="180"/>
  <c r="H17" i="180"/>
  <c r="H16" i="180"/>
  <c r="G16" i="180"/>
  <c r="F16" i="180"/>
  <c r="E16" i="180"/>
  <c r="D16" i="180"/>
  <c r="C16" i="180"/>
  <c r="B16" i="180"/>
  <c r="A16" i="180"/>
  <c r="H14" i="180"/>
  <c r="BW12" i="14"/>
  <c r="H13" i="180"/>
  <c r="G13" i="180"/>
  <c r="F13" i="180"/>
  <c r="E13" i="180"/>
  <c r="D13" i="180"/>
  <c r="C13" i="180"/>
  <c r="B13" i="180"/>
  <c r="A13" i="180"/>
  <c r="H11" i="180"/>
  <c r="BW9" i="14"/>
  <c r="H10" i="180"/>
  <c r="G10" i="180"/>
  <c r="F10" i="180"/>
  <c r="E10" i="180"/>
  <c r="D10" i="180"/>
  <c r="C10" i="180"/>
  <c r="B10" i="180"/>
  <c r="A10" i="180"/>
  <c r="U9" i="180"/>
  <c r="S9" i="180"/>
  <c r="R9" i="180"/>
  <c r="N9" i="180"/>
  <c r="M9" i="180"/>
  <c r="L9" i="180"/>
  <c r="K9" i="180"/>
  <c r="I9" i="180"/>
  <c r="H9" i="180"/>
  <c r="G9" i="180"/>
  <c r="F9" i="180"/>
  <c r="E9" i="180"/>
  <c r="D9" i="180"/>
  <c r="C9" i="180"/>
  <c r="B9" i="180"/>
  <c r="I7" i="180"/>
  <c r="E7" i="180"/>
  <c r="B7" i="180"/>
  <c r="B6" i="180"/>
  <c r="A6" i="180"/>
  <c r="A1" i="180"/>
  <c r="H26" i="176"/>
  <c r="BU24" i="14"/>
  <c r="H25" i="176"/>
  <c r="G25" i="176"/>
  <c r="F25" i="176"/>
  <c r="E25" i="176"/>
  <c r="D25" i="176"/>
  <c r="C25" i="176"/>
  <c r="B25" i="176"/>
  <c r="A25" i="176"/>
  <c r="H23" i="176"/>
  <c r="BU21" i="14"/>
  <c r="H22" i="176"/>
  <c r="G22" i="176"/>
  <c r="F22" i="176"/>
  <c r="E22" i="176"/>
  <c r="D22" i="176"/>
  <c r="C22" i="176"/>
  <c r="B22" i="176"/>
  <c r="A22" i="176"/>
  <c r="H20" i="176"/>
  <c r="BU18" i="14"/>
  <c r="H19" i="176"/>
  <c r="G19" i="176"/>
  <c r="F19" i="176"/>
  <c r="E19" i="176"/>
  <c r="D19" i="176"/>
  <c r="C19" i="176"/>
  <c r="B19" i="176"/>
  <c r="A19" i="176"/>
  <c r="H17" i="176"/>
  <c r="H16" i="176"/>
  <c r="G16" i="176"/>
  <c r="F16" i="176"/>
  <c r="E16" i="176"/>
  <c r="D16" i="176"/>
  <c r="C16" i="176"/>
  <c r="B16" i="176"/>
  <c r="A16" i="176"/>
  <c r="H14" i="176"/>
  <c r="BU12" i="14"/>
  <c r="H13" i="176"/>
  <c r="G13" i="176"/>
  <c r="F13" i="176"/>
  <c r="E13" i="176"/>
  <c r="D13" i="176"/>
  <c r="C13" i="176"/>
  <c r="B13" i="176"/>
  <c r="A13" i="176"/>
  <c r="H11" i="176"/>
  <c r="BU9" i="14"/>
  <c r="H10" i="176"/>
  <c r="G10" i="176"/>
  <c r="F10" i="176"/>
  <c r="E10" i="176"/>
  <c r="D10" i="176"/>
  <c r="C10" i="176"/>
  <c r="B10" i="176"/>
  <c r="A10" i="176"/>
  <c r="U9" i="176"/>
  <c r="S9" i="176"/>
  <c r="M9" i="176"/>
  <c r="K9" i="176"/>
  <c r="I9" i="176"/>
  <c r="H9" i="176"/>
  <c r="G9" i="176"/>
  <c r="F9" i="176"/>
  <c r="E9" i="176"/>
  <c r="D9" i="176"/>
  <c r="C9" i="176"/>
  <c r="B9" i="176"/>
  <c r="I7" i="176"/>
  <c r="E7" i="176"/>
  <c r="B7" i="176"/>
  <c r="B6" i="176"/>
  <c r="A6" i="176"/>
  <c r="A1" i="176"/>
  <c r="H26" i="175"/>
  <c r="BS24" i="14"/>
  <c r="H25" i="175"/>
  <c r="G25" i="175"/>
  <c r="F25" i="175"/>
  <c r="E25" i="175"/>
  <c r="D25" i="175"/>
  <c r="C25" i="175"/>
  <c r="B25" i="175"/>
  <c r="A25" i="175"/>
  <c r="H23" i="175"/>
  <c r="BS21" i="14"/>
  <c r="H22" i="175"/>
  <c r="G22" i="175"/>
  <c r="F22" i="175"/>
  <c r="E22" i="175"/>
  <c r="D22" i="175"/>
  <c r="C22" i="175"/>
  <c r="B22" i="175"/>
  <c r="A22" i="175"/>
  <c r="H20" i="175"/>
  <c r="BS18" i="14"/>
  <c r="H19" i="175"/>
  <c r="G19" i="175"/>
  <c r="F19" i="175"/>
  <c r="E19" i="175"/>
  <c r="D19" i="175"/>
  <c r="C19" i="175"/>
  <c r="B19" i="175"/>
  <c r="A19" i="175"/>
  <c r="H17" i="175"/>
  <c r="BS15" i="14"/>
  <c r="H16" i="175"/>
  <c r="G16" i="175"/>
  <c r="F16" i="175"/>
  <c r="E16" i="175"/>
  <c r="D16" i="175"/>
  <c r="C16" i="175"/>
  <c r="B16" i="175"/>
  <c r="A16" i="175"/>
  <c r="H14" i="175"/>
  <c r="BS12" i="14"/>
  <c r="H13" i="175"/>
  <c r="G13" i="175"/>
  <c r="F13" i="175"/>
  <c r="E13" i="175"/>
  <c r="D13" i="175"/>
  <c r="C13" i="175"/>
  <c r="B13" i="175"/>
  <c r="A13" i="175"/>
  <c r="H11" i="175"/>
  <c r="BS9" i="14"/>
  <c r="H10" i="175"/>
  <c r="G10" i="175"/>
  <c r="F10" i="175"/>
  <c r="E10" i="175"/>
  <c r="D10" i="175"/>
  <c r="C10" i="175"/>
  <c r="B10" i="175"/>
  <c r="A10" i="175"/>
  <c r="U9" i="175"/>
  <c r="T9" i="175"/>
  <c r="S9" i="175"/>
  <c r="M9" i="175"/>
  <c r="L9" i="175"/>
  <c r="K9" i="175"/>
  <c r="I9" i="175"/>
  <c r="H9" i="175"/>
  <c r="G9" i="175"/>
  <c r="F9" i="175"/>
  <c r="E9" i="175"/>
  <c r="D9" i="175"/>
  <c r="C9" i="175"/>
  <c r="B9" i="175"/>
  <c r="I7" i="175"/>
  <c r="E7" i="175"/>
  <c r="B7" i="175"/>
  <c r="B6" i="175"/>
  <c r="A6" i="175"/>
  <c r="A1" i="175"/>
  <c r="H26" i="174"/>
  <c r="BQ24" i="14"/>
  <c r="H25" i="174"/>
  <c r="G25" i="174"/>
  <c r="F25" i="174"/>
  <c r="E25" i="174"/>
  <c r="D25" i="174"/>
  <c r="C25" i="174"/>
  <c r="B25" i="174"/>
  <c r="A25" i="174"/>
  <c r="H23" i="174"/>
  <c r="BQ21" i="14"/>
  <c r="H22" i="174"/>
  <c r="G22" i="174"/>
  <c r="F22" i="174"/>
  <c r="E22" i="174"/>
  <c r="D22" i="174"/>
  <c r="C22" i="174"/>
  <c r="B22" i="174"/>
  <c r="A22" i="174"/>
  <c r="H20" i="174"/>
  <c r="BQ18" i="14"/>
  <c r="H19" i="174"/>
  <c r="G19" i="174"/>
  <c r="F19" i="174"/>
  <c r="E19" i="174"/>
  <c r="D19" i="174"/>
  <c r="C19" i="174"/>
  <c r="B19" i="174"/>
  <c r="A19" i="174"/>
  <c r="H17" i="174"/>
  <c r="BQ15" i="14"/>
  <c r="H16" i="174"/>
  <c r="G16" i="174"/>
  <c r="F16" i="174"/>
  <c r="E16" i="174"/>
  <c r="D16" i="174"/>
  <c r="C16" i="174"/>
  <c r="B16" i="174"/>
  <c r="A16" i="174"/>
  <c r="H14" i="174"/>
  <c r="BQ12" i="14"/>
  <c r="H13" i="174"/>
  <c r="G13" i="174"/>
  <c r="F13" i="174"/>
  <c r="E13" i="174"/>
  <c r="D13" i="174"/>
  <c r="C13" i="174"/>
  <c r="B13" i="174"/>
  <c r="A13" i="174"/>
  <c r="H11" i="174"/>
  <c r="BQ9" i="14"/>
  <c r="H10" i="174"/>
  <c r="G10" i="174"/>
  <c r="F10" i="174"/>
  <c r="E10" i="174"/>
  <c r="D10" i="174"/>
  <c r="C10" i="174"/>
  <c r="B10" i="174"/>
  <c r="A10" i="174"/>
  <c r="U9" i="174"/>
  <c r="T9" i="174"/>
  <c r="S9" i="174"/>
  <c r="N9" i="174"/>
  <c r="M9" i="174"/>
  <c r="K9" i="174"/>
  <c r="I9" i="174"/>
  <c r="H9" i="174"/>
  <c r="G9" i="174"/>
  <c r="F9" i="174"/>
  <c r="E9" i="174"/>
  <c r="D9" i="174"/>
  <c r="C9" i="174"/>
  <c r="B9" i="174"/>
  <c r="I7" i="174"/>
  <c r="E7" i="174"/>
  <c r="B7" i="174"/>
  <c r="B6" i="174"/>
  <c r="A6" i="174"/>
  <c r="A1" i="174"/>
  <c r="H26" i="173"/>
  <c r="H25" i="173"/>
  <c r="G25" i="173"/>
  <c r="F25" i="173"/>
  <c r="E25" i="173"/>
  <c r="D25" i="173"/>
  <c r="C25" i="173"/>
  <c r="B25" i="173"/>
  <c r="A25" i="173"/>
  <c r="H23" i="173"/>
  <c r="BO21" i="14"/>
  <c r="H22" i="173"/>
  <c r="G22" i="173"/>
  <c r="F22" i="173"/>
  <c r="E22" i="173"/>
  <c r="D22" i="173"/>
  <c r="C22" i="173"/>
  <c r="B22" i="173"/>
  <c r="A22" i="173"/>
  <c r="H20" i="173"/>
  <c r="BO18" i="14"/>
  <c r="H19" i="173"/>
  <c r="G19" i="173"/>
  <c r="F19" i="173"/>
  <c r="E19" i="173"/>
  <c r="D19" i="173"/>
  <c r="C19" i="173"/>
  <c r="B19" i="173"/>
  <c r="A19" i="173"/>
  <c r="H17" i="173"/>
  <c r="BO15" i="14"/>
  <c r="H16" i="173"/>
  <c r="G16" i="173"/>
  <c r="F16" i="173"/>
  <c r="E16" i="173"/>
  <c r="D16" i="173"/>
  <c r="C16" i="173"/>
  <c r="B16" i="173"/>
  <c r="A16" i="173"/>
  <c r="H14" i="173"/>
  <c r="H13" i="173"/>
  <c r="G13" i="173"/>
  <c r="F13" i="173"/>
  <c r="E13" i="173"/>
  <c r="D13" i="173"/>
  <c r="C13" i="173"/>
  <c r="B13" i="173"/>
  <c r="A13" i="173"/>
  <c r="H11" i="173"/>
  <c r="BO9" i="14"/>
  <c r="H10" i="173"/>
  <c r="G10" i="173"/>
  <c r="F10" i="173"/>
  <c r="E10" i="173"/>
  <c r="D10" i="173"/>
  <c r="C10" i="173"/>
  <c r="B10" i="173"/>
  <c r="A10" i="173"/>
  <c r="V9" i="173"/>
  <c r="U9" i="173"/>
  <c r="T9" i="173"/>
  <c r="S9" i="173"/>
  <c r="O9" i="173"/>
  <c r="M9" i="173"/>
  <c r="K9" i="173"/>
  <c r="I9" i="173"/>
  <c r="H9" i="173"/>
  <c r="G9" i="173"/>
  <c r="F9" i="173"/>
  <c r="E9" i="173"/>
  <c r="D9" i="173"/>
  <c r="C9" i="173"/>
  <c r="B9" i="173"/>
  <c r="I7" i="173"/>
  <c r="E7" i="173"/>
  <c r="B7" i="173"/>
  <c r="B6" i="173"/>
  <c r="A6" i="173"/>
  <c r="A1" i="173"/>
  <c r="H26" i="170"/>
  <c r="BM24" i="14"/>
  <c r="H25" i="170"/>
  <c r="G25" i="170"/>
  <c r="F25" i="170"/>
  <c r="E25" i="170"/>
  <c r="D25" i="170"/>
  <c r="C25" i="170"/>
  <c r="B25" i="170"/>
  <c r="A25" i="170"/>
  <c r="H23" i="170"/>
  <c r="BM21" i="14"/>
  <c r="H22" i="170"/>
  <c r="G22" i="170"/>
  <c r="F22" i="170"/>
  <c r="E22" i="170"/>
  <c r="D22" i="170"/>
  <c r="C22" i="170"/>
  <c r="B22" i="170"/>
  <c r="A22" i="170"/>
  <c r="H20" i="170"/>
  <c r="BM18" i="14"/>
  <c r="H19" i="170"/>
  <c r="G19" i="170"/>
  <c r="F19" i="170"/>
  <c r="E19" i="170"/>
  <c r="D19" i="170"/>
  <c r="C19" i="170"/>
  <c r="B19" i="170"/>
  <c r="A19" i="170"/>
  <c r="H17" i="170"/>
  <c r="BM15" i="14"/>
  <c r="H16" i="170"/>
  <c r="G16" i="170"/>
  <c r="F16" i="170"/>
  <c r="E16" i="170"/>
  <c r="D16" i="170"/>
  <c r="C16" i="170"/>
  <c r="B16" i="170"/>
  <c r="A16" i="170"/>
  <c r="H14" i="170"/>
  <c r="BM12" i="14"/>
  <c r="H13" i="170"/>
  <c r="G13" i="170"/>
  <c r="F13" i="170"/>
  <c r="E13" i="170"/>
  <c r="D13" i="170"/>
  <c r="C13" i="170"/>
  <c r="B13" i="170"/>
  <c r="A13" i="170"/>
  <c r="H11" i="170"/>
  <c r="BM9" i="14"/>
  <c r="H10" i="170"/>
  <c r="G10" i="170"/>
  <c r="F10" i="170"/>
  <c r="E10" i="170"/>
  <c r="D10" i="170"/>
  <c r="C10" i="170"/>
  <c r="B10" i="170"/>
  <c r="A10" i="170"/>
  <c r="U9" i="170"/>
  <c r="T9" i="170"/>
  <c r="S9" i="170"/>
  <c r="M9" i="170"/>
  <c r="K9" i="170"/>
  <c r="I9" i="170"/>
  <c r="H9" i="170"/>
  <c r="G9" i="170"/>
  <c r="F9" i="170"/>
  <c r="E9" i="170"/>
  <c r="D9" i="170"/>
  <c r="C9" i="170"/>
  <c r="B9" i="170"/>
  <c r="I7" i="170"/>
  <c r="E7" i="170"/>
  <c r="B7" i="170"/>
  <c r="B6" i="170"/>
  <c r="A6" i="170"/>
  <c r="A1" i="170"/>
  <c r="H26" i="169"/>
  <c r="H25" i="169"/>
  <c r="G25" i="169"/>
  <c r="F25" i="169"/>
  <c r="E25" i="169"/>
  <c r="D25" i="169"/>
  <c r="C25" i="169"/>
  <c r="B25" i="169"/>
  <c r="A25" i="169"/>
  <c r="H23" i="169"/>
  <c r="H22" i="169"/>
  <c r="G22" i="169"/>
  <c r="F22" i="169"/>
  <c r="E22" i="169"/>
  <c r="D22" i="169"/>
  <c r="C22" i="169"/>
  <c r="B22" i="169"/>
  <c r="A22" i="169"/>
  <c r="H20" i="169"/>
  <c r="H19" i="169"/>
  <c r="G19" i="169"/>
  <c r="F19" i="169"/>
  <c r="E19" i="169"/>
  <c r="D19" i="169"/>
  <c r="C19" i="169"/>
  <c r="B19" i="169"/>
  <c r="A19" i="169"/>
  <c r="H17" i="169"/>
  <c r="BK15" i="14"/>
  <c r="H16" i="169"/>
  <c r="G16" i="169"/>
  <c r="F16" i="169"/>
  <c r="E16" i="169"/>
  <c r="D16" i="169"/>
  <c r="C16" i="169"/>
  <c r="B16" i="169"/>
  <c r="A16" i="169"/>
  <c r="H14" i="169"/>
  <c r="H13" i="169"/>
  <c r="G13" i="169"/>
  <c r="F13" i="169"/>
  <c r="E13" i="169"/>
  <c r="D13" i="169"/>
  <c r="C13" i="169"/>
  <c r="B13" i="169"/>
  <c r="A13" i="169"/>
  <c r="H11" i="169"/>
  <c r="BK9" i="14"/>
  <c r="H10" i="169"/>
  <c r="G10" i="169"/>
  <c r="F10" i="169"/>
  <c r="E10" i="169"/>
  <c r="D10" i="169"/>
  <c r="C10" i="169"/>
  <c r="B10" i="169"/>
  <c r="A10" i="169"/>
  <c r="W9" i="169"/>
  <c r="U9" i="169"/>
  <c r="S9" i="169"/>
  <c r="N9" i="169"/>
  <c r="M9" i="169"/>
  <c r="L9" i="169"/>
  <c r="K9" i="169"/>
  <c r="I9" i="169"/>
  <c r="H9" i="169"/>
  <c r="G9" i="169"/>
  <c r="F9" i="169"/>
  <c r="E9" i="169"/>
  <c r="D9" i="169"/>
  <c r="C9" i="169"/>
  <c r="B9" i="169"/>
  <c r="I7" i="169"/>
  <c r="E7" i="169"/>
  <c r="B7" i="169"/>
  <c r="B6" i="169"/>
  <c r="A6" i="169"/>
  <c r="A1" i="169"/>
  <c r="H26" i="168"/>
  <c r="H25" i="168"/>
  <c r="G25" i="168"/>
  <c r="F25" i="168"/>
  <c r="E25" i="168"/>
  <c r="D25" i="168"/>
  <c r="C25" i="168"/>
  <c r="B25" i="168"/>
  <c r="A25" i="168"/>
  <c r="H23" i="168"/>
  <c r="H22" i="168"/>
  <c r="G22" i="168"/>
  <c r="F22" i="168"/>
  <c r="E22" i="168"/>
  <c r="D22" i="168"/>
  <c r="C22" i="168"/>
  <c r="B22" i="168"/>
  <c r="A22" i="168"/>
  <c r="H20" i="168"/>
  <c r="H19" i="168"/>
  <c r="G19" i="168"/>
  <c r="F19" i="168"/>
  <c r="E19" i="168"/>
  <c r="D19" i="168"/>
  <c r="C19" i="168"/>
  <c r="B19" i="168"/>
  <c r="A19" i="168"/>
  <c r="H17" i="168"/>
  <c r="H16" i="168"/>
  <c r="G16" i="168"/>
  <c r="F16" i="168"/>
  <c r="E16" i="168"/>
  <c r="D16" i="168"/>
  <c r="C16" i="168"/>
  <c r="B16" i="168"/>
  <c r="A16" i="168"/>
  <c r="H14" i="168"/>
  <c r="H13" i="168"/>
  <c r="G13" i="168"/>
  <c r="F13" i="168"/>
  <c r="E13" i="168"/>
  <c r="D13" i="168"/>
  <c r="C13" i="168"/>
  <c r="B13" i="168"/>
  <c r="A13" i="168"/>
  <c r="H11" i="168"/>
  <c r="H10" i="168"/>
  <c r="G10" i="168"/>
  <c r="F10" i="168"/>
  <c r="E10" i="168"/>
  <c r="D10" i="168"/>
  <c r="C10" i="168"/>
  <c r="B10" i="168"/>
  <c r="A10" i="168"/>
  <c r="V9" i="168"/>
  <c r="U9" i="168"/>
  <c r="S9" i="168"/>
  <c r="Q9" i="168"/>
  <c r="M9" i="168"/>
  <c r="K9" i="168"/>
  <c r="I9" i="168"/>
  <c r="H9" i="168"/>
  <c r="G9" i="168"/>
  <c r="F9" i="168"/>
  <c r="E9" i="168"/>
  <c r="D9" i="168"/>
  <c r="C9" i="168"/>
  <c r="B9" i="168"/>
  <c r="I7" i="168"/>
  <c r="E7" i="168"/>
  <c r="B7" i="168"/>
  <c r="B6" i="168"/>
  <c r="A6" i="168"/>
  <c r="A1" i="168"/>
  <c r="H26" i="167"/>
  <c r="H25" i="167"/>
  <c r="G25" i="167"/>
  <c r="F25" i="167"/>
  <c r="E25" i="167"/>
  <c r="D25" i="167"/>
  <c r="C25" i="167"/>
  <c r="B25" i="167"/>
  <c r="A25" i="167"/>
  <c r="H23" i="167"/>
  <c r="H22" i="167"/>
  <c r="G22" i="167"/>
  <c r="F22" i="167"/>
  <c r="E22" i="167"/>
  <c r="D22" i="167"/>
  <c r="C22" i="167"/>
  <c r="B22" i="167"/>
  <c r="A22" i="167"/>
  <c r="H20" i="167"/>
  <c r="H19" i="167"/>
  <c r="G19" i="167"/>
  <c r="F19" i="167"/>
  <c r="E19" i="167"/>
  <c r="D19" i="167"/>
  <c r="C19" i="167"/>
  <c r="B19" i="167"/>
  <c r="A19" i="167"/>
  <c r="H17" i="167"/>
  <c r="H16" i="167"/>
  <c r="G16" i="167"/>
  <c r="F16" i="167"/>
  <c r="E16" i="167"/>
  <c r="D16" i="167"/>
  <c r="C16" i="167"/>
  <c r="B16" i="167"/>
  <c r="A16" i="167"/>
  <c r="H14" i="167"/>
  <c r="H13" i="167"/>
  <c r="G13" i="167"/>
  <c r="F13" i="167"/>
  <c r="E13" i="167"/>
  <c r="D13" i="167"/>
  <c r="C13" i="167"/>
  <c r="B13" i="167"/>
  <c r="A13" i="167"/>
  <c r="H11" i="167"/>
  <c r="H10" i="167"/>
  <c r="G10" i="167"/>
  <c r="F10" i="167"/>
  <c r="E10" i="167"/>
  <c r="D10" i="167"/>
  <c r="C10" i="167"/>
  <c r="B10" i="167"/>
  <c r="A10" i="167"/>
  <c r="V9" i="167"/>
  <c r="U9" i="167"/>
  <c r="S9" i="167"/>
  <c r="N9" i="167"/>
  <c r="M9" i="167"/>
  <c r="K9" i="167"/>
  <c r="I9" i="167"/>
  <c r="H9" i="167"/>
  <c r="G9" i="167"/>
  <c r="F9" i="167"/>
  <c r="E9" i="167"/>
  <c r="D9" i="167"/>
  <c r="C9" i="167"/>
  <c r="B9" i="167"/>
  <c r="I7" i="167"/>
  <c r="E7" i="167"/>
  <c r="B7" i="167"/>
  <c r="B6" i="167"/>
  <c r="A6" i="167"/>
  <c r="A1" i="167"/>
  <c r="H26" i="166"/>
  <c r="H25" i="166"/>
  <c r="G25" i="166"/>
  <c r="F25" i="166"/>
  <c r="E25" i="166"/>
  <c r="D25" i="166"/>
  <c r="C25" i="166"/>
  <c r="B25" i="166"/>
  <c r="A25" i="166"/>
  <c r="H23" i="166"/>
  <c r="H22" i="166"/>
  <c r="G22" i="166"/>
  <c r="F22" i="166"/>
  <c r="E22" i="166"/>
  <c r="D22" i="166"/>
  <c r="C22" i="166"/>
  <c r="B22" i="166"/>
  <c r="A22" i="166"/>
  <c r="H20" i="166"/>
  <c r="BI18" i="14"/>
  <c r="H19" i="166"/>
  <c r="G19" i="166"/>
  <c r="F19" i="166"/>
  <c r="E19" i="166"/>
  <c r="D19" i="166"/>
  <c r="C19" i="166"/>
  <c r="B19" i="166"/>
  <c r="A19" i="166"/>
  <c r="H17" i="166"/>
  <c r="H16" i="166"/>
  <c r="G16" i="166"/>
  <c r="F16" i="166"/>
  <c r="E16" i="166"/>
  <c r="D16" i="166"/>
  <c r="C16" i="166"/>
  <c r="B16" i="166"/>
  <c r="A16" i="166"/>
  <c r="H14" i="166"/>
  <c r="H13" i="166"/>
  <c r="G13" i="166"/>
  <c r="F13" i="166"/>
  <c r="E13" i="166"/>
  <c r="D13" i="166"/>
  <c r="C13" i="166"/>
  <c r="B13" i="166"/>
  <c r="A13" i="166"/>
  <c r="H11" i="166"/>
  <c r="BI9" i="14"/>
  <c r="H10" i="166"/>
  <c r="G10" i="166"/>
  <c r="F10" i="166"/>
  <c r="E10" i="166"/>
  <c r="D10" i="166"/>
  <c r="C10" i="166"/>
  <c r="B10" i="166"/>
  <c r="A10" i="166"/>
  <c r="U9" i="166"/>
  <c r="S9" i="166"/>
  <c r="M9" i="166"/>
  <c r="K9" i="166"/>
  <c r="I9" i="166"/>
  <c r="H9" i="166"/>
  <c r="G9" i="166"/>
  <c r="F9" i="166"/>
  <c r="E9" i="166"/>
  <c r="D9" i="166"/>
  <c r="C9" i="166"/>
  <c r="B9" i="166"/>
  <c r="I7" i="166"/>
  <c r="E7" i="166"/>
  <c r="B7" i="166"/>
  <c r="B6" i="166"/>
  <c r="A6" i="166"/>
  <c r="A1" i="166"/>
  <c r="H26" i="164"/>
  <c r="BG24" i="14"/>
  <c r="H25" i="164"/>
  <c r="G25" i="164"/>
  <c r="F25" i="164"/>
  <c r="E25" i="164"/>
  <c r="D25" i="164"/>
  <c r="C25" i="164"/>
  <c r="B25" i="164"/>
  <c r="A25" i="164"/>
  <c r="H23" i="164"/>
  <c r="BG21" i="14"/>
  <c r="H22" i="164"/>
  <c r="G22" i="164"/>
  <c r="F22" i="164"/>
  <c r="E22" i="164"/>
  <c r="D22" i="164"/>
  <c r="C22" i="164"/>
  <c r="B22" i="164"/>
  <c r="A22" i="164"/>
  <c r="H20" i="164"/>
  <c r="BG18" i="14"/>
  <c r="H19" i="164"/>
  <c r="G19" i="164"/>
  <c r="F19" i="164"/>
  <c r="E19" i="164"/>
  <c r="D19" i="164"/>
  <c r="C19" i="164"/>
  <c r="B19" i="164"/>
  <c r="A19" i="164"/>
  <c r="H17" i="164"/>
  <c r="H16" i="164"/>
  <c r="G16" i="164"/>
  <c r="F16" i="164"/>
  <c r="E16" i="164"/>
  <c r="D16" i="164"/>
  <c r="C16" i="164"/>
  <c r="B16" i="164"/>
  <c r="A16" i="164"/>
  <c r="H14" i="164"/>
  <c r="BG12" i="14"/>
  <c r="H13" i="164"/>
  <c r="G13" i="164"/>
  <c r="F13" i="164"/>
  <c r="E13" i="164"/>
  <c r="D13" i="164"/>
  <c r="C13" i="164"/>
  <c r="B13" i="164"/>
  <c r="A13" i="164"/>
  <c r="H11" i="164"/>
  <c r="BG9" i="14"/>
  <c r="H10" i="164"/>
  <c r="G10" i="164"/>
  <c r="F10" i="164"/>
  <c r="E10" i="164"/>
  <c r="D10" i="164"/>
  <c r="C10" i="164"/>
  <c r="B10" i="164"/>
  <c r="A10" i="164"/>
  <c r="U9" i="164"/>
  <c r="S9" i="164"/>
  <c r="N9" i="164"/>
  <c r="M9" i="164"/>
  <c r="K9" i="164"/>
  <c r="I9" i="164"/>
  <c r="H9" i="164"/>
  <c r="G9" i="164"/>
  <c r="F9" i="164"/>
  <c r="E9" i="164"/>
  <c r="D9" i="164"/>
  <c r="C9" i="164"/>
  <c r="B9" i="164"/>
  <c r="I7" i="164"/>
  <c r="E7" i="164"/>
  <c r="B7" i="164"/>
  <c r="B6" i="164"/>
  <c r="A6" i="164"/>
  <c r="A1" i="164"/>
  <c r="H26" i="161"/>
  <c r="H25" i="161"/>
  <c r="G25" i="161"/>
  <c r="F25" i="161"/>
  <c r="E25" i="161"/>
  <c r="D25" i="161"/>
  <c r="C25" i="161"/>
  <c r="B25" i="161"/>
  <c r="A25" i="161"/>
  <c r="H23" i="161"/>
  <c r="H22" i="161"/>
  <c r="G22" i="161"/>
  <c r="F22" i="161"/>
  <c r="E22" i="161"/>
  <c r="D22" i="161"/>
  <c r="C22" i="161"/>
  <c r="B22" i="161"/>
  <c r="A22" i="161"/>
  <c r="H20" i="161"/>
  <c r="H19" i="161"/>
  <c r="G19" i="161"/>
  <c r="F19" i="161"/>
  <c r="E19" i="161"/>
  <c r="D19" i="161"/>
  <c r="C19" i="161"/>
  <c r="B19" i="161"/>
  <c r="A19" i="161"/>
  <c r="H17" i="161"/>
  <c r="H16" i="161"/>
  <c r="G16" i="161"/>
  <c r="F16" i="161"/>
  <c r="E16" i="161"/>
  <c r="D16" i="161"/>
  <c r="C16" i="161"/>
  <c r="B16" i="161"/>
  <c r="A16" i="161"/>
  <c r="H14" i="161"/>
  <c r="H13" i="161"/>
  <c r="G13" i="161"/>
  <c r="F13" i="161"/>
  <c r="E13" i="161"/>
  <c r="D13" i="161"/>
  <c r="C13" i="161"/>
  <c r="B13" i="161"/>
  <c r="A13" i="161"/>
  <c r="H11" i="161"/>
  <c r="H10" i="161"/>
  <c r="G10" i="161"/>
  <c r="F10" i="161"/>
  <c r="E10" i="161"/>
  <c r="D10" i="161"/>
  <c r="C10" i="161"/>
  <c r="B10" i="161"/>
  <c r="A10" i="161"/>
  <c r="H9" i="161"/>
  <c r="G9" i="161"/>
  <c r="F9" i="161"/>
  <c r="E9" i="161"/>
  <c r="D9" i="161"/>
  <c r="C9" i="161"/>
  <c r="B9" i="161"/>
  <c r="I7" i="161"/>
  <c r="E7" i="161"/>
  <c r="B7" i="161"/>
  <c r="B6" i="161"/>
  <c r="A6" i="161"/>
  <c r="A1" i="161"/>
  <c r="H26" i="160"/>
  <c r="H25" i="160"/>
  <c r="G25" i="160"/>
  <c r="F25" i="160"/>
  <c r="E25" i="160"/>
  <c r="D25" i="160"/>
  <c r="C25" i="160"/>
  <c r="B25" i="160"/>
  <c r="A25" i="160"/>
  <c r="H23" i="160"/>
  <c r="H22" i="160"/>
  <c r="G22" i="160"/>
  <c r="F22" i="160"/>
  <c r="E22" i="160"/>
  <c r="D22" i="160"/>
  <c r="C22" i="160"/>
  <c r="B22" i="160"/>
  <c r="A22" i="160"/>
  <c r="H20" i="160"/>
  <c r="H19" i="160"/>
  <c r="G19" i="160"/>
  <c r="F19" i="160"/>
  <c r="E19" i="160"/>
  <c r="D19" i="160"/>
  <c r="C19" i="160"/>
  <c r="B19" i="160"/>
  <c r="A19" i="160"/>
  <c r="H17" i="160"/>
  <c r="H16" i="160"/>
  <c r="G16" i="160"/>
  <c r="F16" i="160"/>
  <c r="E16" i="160"/>
  <c r="D16" i="160"/>
  <c r="C16" i="160"/>
  <c r="B16" i="160"/>
  <c r="A16" i="160"/>
  <c r="H14" i="160"/>
  <c r="H13" i="160"/>
  <c r="G13" i="160"/>
  <c r="F13" i="160"/>
  <c r="E13" i="160"/>
  <c r="D13" i="160"/>
  <c r="C13" i="160"/>
  <c r="B13" i="160"/>
  <c r="A13" i="160"/>
  <c r="H11" i="160"/>
  <c r="H10" i="160"/>
  <c r="G10" i="160"/>
  <c r="F10" i="160"/>
  <c r="E10" i="160"/>
  <c r="D10" i="160"/>
  <c r="C10" i="160"/>
  <c r="B10" i="160"/>
  <c r="A10" i="160"/>
  <c r="X9" i="160"/>
  <c r="W9" i="160"/>
  <c r="V9" i="160"/>
  <c r="U9" i="160"/>
  <c r="T9" i="160"/>
  <c r="S9" i="160"/>
  <c r="R9" i="160"/>
  <c r="Q9" i="160"/>
  <c r="P9" i="160"/>
  <c r="O9" i="160"/>
  <c r="N9" i="160"/>
  <c r="M9" i="160"/>
  <c r="L9" i="160"/>
  <c r="K9" i="160"/>
  <c r="J9" i="160"/>
  <c r="I9" i="160"/>
  <c r="H9" i="160"/>
  <c r="G9" i="160"/>
  <c r="F9" i="160"/>
  <c r="E9" i="160"/>
  <c r="D9" i="160"/>
  <c r="C9" i="160"/>
  <c r="B9" i="160"/>
  <c r="I7" i="160"/>
  <c r="E7" i="160"/>
  <c r="B7" i="160"/>
  <c r="B6" i="160"/>
  <c r="A6" i="160"/>
  <c r="A1" i="160"/>
  <c r="H26" i="159"/>
  <c r="H25" i="159"/>
  <c r="G25" i="159"/>
  <c r="F25" i="159"/>
  <c r="E25" i="159"/>
  <c r="D25" i="159"/>
  <c r="C25" i="159"/>
  <c r="B25" i="159"/>
  <c r="A25" i="159"/>
  <c r="H23" i="159"/>
  <c r="H22" i="159"/>
  <c r="G22" i="159"/>
  <c r="F22" i="159"/>
  <c r="E22" i="159"/>
  <c r="D22" i="159"/>
  <c r="C22" i="159"/>
  <c r="B22" i="159"/>
  <c r="A22" i="159"/>
  <c r="H20" i="159"/>
  <c r="H19" i="159"/>
  <c r="G19" i="159"/>
  <c r="F19" i="159"/>
  <c r="E19" i="159"/>
  <c r="D19" i="159"/>
  <c r="C19" i="159"/>
  <c r="B19" i="159"/>
  <c r="A19" i="159"/>
  <c r="H17" i="159"/>
  <c r="H16" i="159"/>
  <c r="G16" i="159"/>
  <c r="F16" i="159"/>
  <c r="E16" i="159"/>
  <c r="D16" i="159"/>
  <c r="C16" i="159"/>
  <c r="B16" i="159"/>
  <c r="A16" i="159"/>
  <c r="H14" i="159"/>
  <c r="H13" i="159"/>
  <c r="G13" i="159"/>
  <c r="F13" i="159"/>
  <c r="E13" i="159"/>
  <c r="D13" i="159"/>
  <c r="C13" i="159"/>
  <c r="B13" i="159"/>
  <c r="A13" i="159"/>
  <c r="H11" i="159"/>
  <c r="H10" i="159"/>
  <c r="G10" i="159"/>
  <c r="F10" i="159"/>
  <c r="E10" i="159"/>
  <c r="D10" i="159"/>
  <c r="C10" i="159"/>
  <c r="B10" i="159"/>
  <c r="A10" i="159"/>
  <c r="X9" i="159"/>
  <c r="W9" i="159"/>
  <c r="V9" i="159"/>
  <c r="U9" i="159"/>
  <c r="T9" i="159"/>
  <c r="S9" i="159"/>
  <c r="R9" i="159"/>
  <c r="Q9" i="159"/>
  <c r="P9" i="159"/>
  <c r="O9" i="159"/>
  <c r="N9" i="159"/>
  <c r="M9" i="159"/>
  <c r="L9" i="159"/>
  <c r="K9" i="159"/>
  <c r="J9" i="159"/>
  <c r="I9" i="159"/>
  <c r="H9" i="159"/>
  <c r="G9" i="159"/>
  <c r="F9" i="159"/>
  <c r="E9" i="159"/>
  <c r="D9" i="159"/>
  <c r="C9" i="159"/>
  <c r="B9" i="159"/>
  <c r="I7" i="159"/>
  <c r="E7" i="159"/>
  <c r="B7" i="159"/>
  <c r="B6" i="159"/>
  <c r="A6" i="159"/>
  <c r="A1" i="159"/>
  <c r="H26" i="157"/>
  <c r="H25" i="157"/>
  <c r="G25" i="157"/>
  <c r="F25" i="157"/>
  <c r="E25" i="157"/>
  <c r="D25" i="157"/>
  <c r="C25" i="157"/>
  <c r="B25" i="157"/>
  <c r="A25" i="157"/>
  <c r="H23" i="157"/>
  <c r="H22" i="157"/>
  <c r="G22" i="157"/>
  <c r="F22" i="157"/>
  <c r="E22" i="157"/>
  <c r="D22" i="157"/>
  <c r="C22" i="157"/>
  <c r="B22" i="157"/>
  <c r="A22" i="157"/>
  <c r="H20" i="157"/>
  <c r="H19" i="157"/>
  <c r="G19" i="157"/>
  <c r="F19" i="157"/>
  <c r="E19" i="157"/>
  <c r="D19" i="157"/>
  <c r="C19" i="157"/>
  <c r="B19" i="157"/>
  <c r="A19" i="157"/>
  <c r="H17" i="157"/>
  <c r="H16" i="157"/>
  <c r="G16" i="157"/>
  <c r="F16" i="157"/>
  <c r="E16" i="157"/>
  <c r="D16" i="157"/>
  <c r="C16" i="157"/>
  <c r="B16" i="157"/>
  <c r="A16" i="157"/>
  <c r="H14" i="157"/>
  <c r="H13" i="157"/>
  <c r="G13" i="157"/>
  <c r="F13" i="157"/>
  <c r="E13" i="157"/>
  <c r="D13" i="157"/>
  <c r="C13" i="157"/>
  <c r="B13" i="157"/>
  <c r="A13" i="157"/>
  <c r="H11" i="157"/>
  <c r="H10" i="157"/>
  <c r="G10" i="157"/>
  <c r="F10" i="157"/>
  <c r="E10" i="157"/>
  <c r="D10" i="157"/>
  <c r="C10" i="157"/>
  <c r="B10" i="157"/>
  <c r="A10" i="157"/>
  <c r="X9" i="157"/>
  <c r="W9" i="157"/>
  <c r="V9" i="157"/>
  <c r="U9" i="157"/>
  <c r="T9" i="157"/>
  <c r="S9" i="157"/>
  <c r="R9" i="157"/>
  <c r="Q9" i="157"/>
  <c r="P9" i="157"/>
  <c r="O9" i="157"/>
  <c r="N9" i="157"/>
  <c r="M9" i="157"/>
  <c r="L9" i="157"/>
  <c r="K9" i="157"/>
  <c r="J9" i="157"/>
  <c r="I9" i="157"/>
  <c r="H9" i="157"/>
  <c r="G9" i="157"/>
  <c r="F9" i="157"/>
  <c r="E9" i="157"/>
  <c r="D9" i="157"/>
  <c r="C9" i="157"/>
  <c r="B9" i="157"/>
  <c r="I7" i="157"/>
  <c r="E7" i="157"/>
  <c r="B7" i="157"/>
  <c r="B6" i="157"/>
  <c r="A6" i="157"/>
  <c r="A1" i="157"/>
  <c r="H26" i="156"/>
  <c r="H25" i="156"/>
  <c r="G25" i="156"/>
  <c r="F25" i="156"/>
  <c r="E25" i="156"/>
  <c r="D25" i="156"/>
  <c r="C25" i="156"/>
  <c r="B25" i="156"/>
  <c r="A25" i="156"/>
  <c r="H23" i="156"/>
  <c r="H22" i="156"/>
  <c r="G22" i="156"/>
  <c r="F22" i="156"/>
  <c r="E22" i="156"/>
  <c r="D22" i="156"/>
  <c r="C22" i="156"/>
  <c r="B22" i="156"/>
  <c r="A22" i="156"/>
  <c r="H20" i="156"/>
  <c r="H19" i="156"/>
  <c r="G19" i="156"/>
  <c r="F19" i="156"/>
  <c r="E19" i="156"/>
  <c r="D19" i="156"/>
  <c r="C19" i="156"/>
  <c r="B19" i="156"/>
  <c r="A19" i="156"/>
  <c r="H17" i="156"/>
  <c r="H16" i="156"/>
  <c r="G16" i="156"/>
  <c r="F16" i="156"/>
  <c r="E16" i="156"/>
  <c r="D16" i="156"/>
  <c r="C16" i="156"/>
  <c r="B16" i="156"/>
  <c r="A16" i="156"/>
  <c r="H14" i="156"/>
  <c r="H13" i="156"/>
  <c r="G13" i="156"/>
  <c r="F13" i="156"/>
  <c r="E13" i="156"/>
  <c r="D13" i="156"/>
  <c r="C13" i="156"/>
  <c r="B13" i="156"/>
  <c r="A13" i="156"/>
  <c r="H11" i="156"/>
  <c r="H10" i="156"/>
  <c r="G10" i="156"/>
  <c r="F10" i="156"/>
  <c r="E10" i="156"/>
  <c r="D10" i="156"/>
  <c r="C10" i="156"/>
  <c r="B10" i="156"/>
  <c r="A10" i="156"/>
  <c r="X9" i="156"/>
  <c r="W9" i="156"/>
  <c r="V9" i="156"/>
  <c r="U9" i="156"/>
  <c r="T9" i="156"/>
  <c r="S9" i="156"/>
  <c r="R9" i="156"/>
  <c r="Q9" i="156"/>
  <c r="P9" i="156"/>
  <c r="O9" i="156"/>
  <c r="N9" i="156"/>
  <c r="M9" i="156"/>
  <c r="L9" i="156"/>
  <c r="K9" i="156"/>
  <c r="J9" i="156"/>
  <c r="I9" i="156"/>
  <c r="H9" i="156"/>
  <c r="G9" i="156"/>
  <c r="F9" i="156"/>
  <c r="E9" i="156"/>
  <c r="D9" i="156"/>
  <c r="C9" i="156"/>
  <c r="B9" i="156"/>
  <c r="I7" i="156"/>
  <c r="E7" i="156"/>
  <c r="B7" i="156"/>
  <c r="B6" i="156"/>
  <c r="A6" i="156"/>
  <c r="A1" i="156"/>
  <c r="H26" i="155"/>
  <c r="H25" i="155"/>
  <c r="G25" i="155"/>
  <c r="F25" i="155"/>
  <c r="E25" i="155"/>
  <c r="D25" i="155"/>
  <c r="C25" i="155"/>
  <c r="B25" i="155"/>
  <c r="A25" i="155"/>
  <c r="H23" i="155"/>
  <c r="H22" i="155"/>
  <c r="G22" i="155"/>
  <c r="F22" i="155"/>
  <c r="E22" i="155"/>
  <c r="D22" i="155"/>
  <c r="C22" i="155"/>
  <c r="B22" i="155"/>
  <c r="A22" i="155"/>
  <c r="H20" i="155"/>
  <c r="H19" i="155"/>
  <c r="G19" i="155"/>
  <c r="F19" i="155"/>
  <c r="E19" i="155"/>
  <c r="D19" i="155"/>
  <c r="C19" i="155"/>
  <c r="B19" i="155"/>
  <c r="A19" i="155"/>
  <c r="H17" i="155"/>
  <c r="H16" i="155"/>
  <c r="G16" i="155"/>
  <c r="F16" i="155"/>
  <c r="E16" i="155"/>
  <c r="D16" i="155"/>
  <c r="C16" i="155"/>
  <c r="B16" i="155"/>
  <c r="A16" i="155"/>
  <c r="H14" i="155"/>
  <c r="H13" i="155"/>
  <c r="G13" i="155"/>
  <c r="F13" i="155"/>
  <c r="E13" i="155"/>
  <c r="D13" i="155"/>
  <c r="C13" i="155"/>
  <c r="B13" i="155"/>
  <c r="A13" i="155"/>
  <c r="H11" i="155"/>
  <c r="H10" i="155"/>
  <c r="G10" i="155"/>
  <c r="F10" i="155"/>
  <c r="E10" i="155"/>
  <c r="D10" i="155"/>
  <c r="C10" i="155"/>
  <c r="B10" i="155"/>
  <c r="A10" i="155"/>
  <c r="X9" i="155"/>
  <c r="W9" i="155"/>
  <c r="V9" i="155"/>
  <c r="U9" i="155"/>
  <c r="T9" i="155"/>
  <c r="S9" i="155"/>
  <c r="R9" i="155"/>
  <c r="Q9" i="155"/>
  <c r="P9" i="155"/>
  <c r="O9" i="155"/>
  <c r="N9" i="155"/>
  <c r="M9" i="155"/>
  <c r="L9" i="155"/>
  <c r="K9" i="155"/>
  <c r="J9" i="155"/>
  <c r="I9" i="155"/>
  <c r="H9" i="155"/>
  <c r="G9" i="155"/>
  <c r="F9" i="155"/>
  <c r="E9" i="155"/>
  <c r="D9" i="155"/>
  <c r="C9" i="155"/>
  <c r="B9" i="155"/>
  <c r="I7" i="155"/>
  <c r="E7" i="155"/>
  <c r="B7" i="155"/>
  <c r="B6" i="155"/>
  <c r="A6" i="155"/>
  <c r="A1" i="155"/>
  <c r="H26" i="154"/>
  <c r="H25" i="154"/>
  <c r="G25" i="154"/>
  <c r="F25" i="154"/>
  <c r="E25" i="154"/>
  <c r="D25" i="154"/>
  <c r="C25" i="154"/>
  <c r="B25" i="154"/>
  <c r="A25" i="154"/>
  <c r="H23" i="154"/>
  <c r="H22" i="154"/>
  <c r="G22" i="154"/>
  <c r="F22" i="154"/>
  <c r="E22" i="154"/>
  <c r="D22" i="154"/>
  <c r="C22" i="154"/>
  <c r="B22" i="154"/>
  <c r="A22" i="154"/>
  <c r="H20" i="154"/>
  <c r="H19" i="154"/>
  <c r="G19" i="154"/>
  <c r="F19" i="154"/>
  <c r="E19" i="154"/>
  <c r="D19" i="154"/>
  <c r="C19" i="154"/>
  <c r="B19" i="154"/>
  <c r="A19" i="154"/>
  <c r="H17" i="154"/>
  <c r="H16" i="154"/>
  <c r="G16" i="154"/>
  <c r="F16" i="154"/>
  <c r="E16" i="154"/>
  <c r="D16" i="154"/>
  <c r="C16" i="154"/>
  <c r="B16" i="154"/>
  <c r="A16" i="154"/>
  <c r="H14" i="154"/>
  <c r="H13" i="154"/>
  <c r="G13" i="154"/>
  <c r="F13" i="154"/>
  <c r="E13" i="154"/>
  <c r="D13" i="154"/>
  <c r="C13" i="154"/>
  <c r="B13" i="154"/>
  <c r="A13" i="154"/>
  <c r="H11" i="154"/>
  <c r="H10" i="154"/>
  <c r="G10" i="154"/>
  <c r="F10" i="154"/>
  <c r="E10" i="154"/>
  <c r="D10" i="154"/>
  <c r="C10" i="154"/>
  <c r="B10" i="154"/>
  <c r="A10" i="154"/>
  <c r="X9" i="154"/>
  <c r="W9" i="154"/>
  <c r="V9" i="154"/>
  <c r="U9" i="154"/>
  <c r="T9" i="154"/>
  <c r="S9" i="154"/>
  <c r="R9" i="154"/>
  <c r="Q9" i="154"/>
  <c r="P9" i="154"/>
  <c r="O9" i="154"/>
  <c r="N9" i="154"/>
  <c r="M9" i="154"/>
  <c r="L9" i="154"/>
  <c r="K9" i="154"/>
  <c r="J9" i="154"/>
  <c r="I9" i="154"/>
  <c r="H9" i="154"/>
  <c r="G9" i="154"/>
  <c r="F9" i="154"/>
  <c r="E9" i="154"/>
  <c r="D9" i="154"/>
  <c r="C9" i="154"/>
  <c r="B9" i="154"/>
  <c r="I7" i="154"/>
  <c r="E7" i="154"/>
  <c r="B7" i="154"/>
  <c r="B6" i="154"/>
  <c r="A6" i="154"/>
  <c r="A1" i="154"/>
  <c r="H26" i="153"/>
  <c r="H25" i="153"/>
  <c r="G25" i="153"/>
  <c r="F25" i="153"/>
  <c r="E25" i="153"/>
  <c r="D25" i="153"/>
  <c r="C25" i="153"/>
  <c r="B25" i="153"/>
  <c r="A25" i="153"/>
  <c r="H23" i="153"/>
  <c r="H22" i="153"/>
  <c r="G22" i="153"/>
  <c r="F22" i="153"/>
  <c r="E22" i="153"/>
  <c r="D22" i="153"/>
  <c r="C22" i="153"/>
  <c r="B22" i="153"/>
  <c r="A22" i="153"/>
  <c r="H20" i="153"/>
  <c r="H19" i="153"/>
  <c r="G19" i="153"/>
  <c r="F19" i="153"/>
  <c r="E19" i="153"/>
  <c r="D19" i="153"/>
  <c r="C19" i="153"/>
  <c r="B19" i="153"/>
  <c r="A19" i="153"/>
  <c r="H17" i="153"/>
  <c r="H16" i="153"/>
  <c r="G16" i="153"/>
  <c r="F16" i="153"/>
  <c r="E16" i="153"/>
  <c r="D16" i="153"/>
  <c r="C16" i="153"/>
  <c r="B16" i="153"/>
  <c r="A16" i="153"/>
  <c r="H14" i="153"/>
  <c r="H13" i="153"/>
  <c r="G13" i="153"/>
  <c r="F13" i="153"/>
  <c r="E13" i="153"/>
  <c r="D13" i="153"/>
  <c r="C13" i="153"/>
  <c r="B13" i="153"/>
  <c r="A13" i="153"/>
  <c r="H11" i="153"/>
  <c r="H10" i="153"/>
  <c r="G10" i="153"/>
  <c r="F10" i="153"/>
  <c r="E10" i="153"/>
  <c r="D10" i="153"/>
  <c r="C10" i="153"/>
  <c r="B10" i="153"/>
  <c r="A10" i="153"/>
  <c r="X9" i="153"/>
  <c r="W9" i="153"/>
  <c r="V9" i="153"/>
  <c r="U9" i="153"/>
  <c r="T9" i="153"/>
  <c r="S9" i="153"/>
  <c r="R9" i="153"/>
  <c r="Q9" i="153"/>
  <c r="O9" i="153"/>
  <c r="N9" i="153"/>
  <c r="M9" i="153"/>
  <c r="L9" i="153"/>
  <c r="K9" i="153"/>
  <c r="J9" i="153"/>
  <c r="I9" i="153"/>
  <c r="H9" i="153"/>
  <c r="G9" i="153"/>
  <c r="F9" i="153"/>
  <c r="E9" i="153"/>
  <c r="D9" i="153"/>
  <c r="C9" i="153"/>
  <c r="B9" i="153"/>
  <c r="I7" i="153"/>
  <c r="E7" i="153"/>
  <c r="B7" i="153"/>
  <c r="B6" i="153"/>
  <c r="A6" i="153"/>
  <c r="A1" i="153"/>
  <c r="H26" i="152"/>
  <c r="H25" i="152"/>
  <c r="G25" i="152"/>
  <c r="F25" i="152"/>
  <c r="E25" i="152"/>
  <c r="D25" i="152"/>
  <c r="C25" i="152"/>
  <c r="B25" i="152"/>
  <c r="A25" i="152"/>
  <c r="H23" i="152"/>
  <c r="H22" i="152"/>
  <c r="G22" i="152"/>
  <c r="F22" i="152"/>
  <c r="E22" i="152"/>
  <c r="D22" i="152"/>
  <c r="C22" i="152"/>
  <c r="B22" i="152"/>
  <c r="A22" i="152"/>
  <c r="H20" i="152"/>
  <c r="H19" i="152"/>
  <c r="G19" i="152"/>
  <c r="F19" i="152"/>
  <c r="E19" i="152"/>
  <c r="D19" i="152"/>
  <c r="C19" i="152"/>
  <c r="B19" i="152"/>
  <c r="A19" i="152"/>
  <c r="H17" i="152"/>
  <c r="H16" i="152"/>
  <c r="G16" i="152"/>
  <c r="F16" i="152"/>
  <c r="E16" i="152"/>
  <c r="D16" i="152"/>
  <c r="C16" i="152"/>
  <c r="B16" i="152"/>
  <c r="A16" i="152"/>
  <c r="H14" i="152"/>
  <c r="H13" i="152"/>
  <c r="G13" i="152"/>
  <c r="F13" i="152"/>
  <c r="E13" i="152"/>
  <c r="D13" i="152"/>
  <c r="C13" i="152"/>
  <c r="B13" i="152"/>
  <c r="A13" i="152"/>
  <c r="H11" i="152"/>
  <c r="H10" i="152"/>
  <c r="G10" i="152"/>
  <c r="F10" i="152"/>
  <c r="E10" i="152"/>
  <c r="D10" i="152"/>
  <c r="C10" i="152"/>
  <c r="B10" i="152"/>
  <c r="A10" i="152"/>
  <c r="X9" i="152"/>
  <c r="W9" i="152"/>
  <c r="V9" i="152"/>
  <c r="U9" i="152"/>
  <c r="T9" i="152"/>
  <c r="S9" i="152"/>
  <c r="R9" i="152"/>
  <c r="Q9" i="152"/>
  <c r="P9" i="152"/>
  <c r="O9" i="152"/>
  <c r="N9" i="152"/>
  <c r="M9" i="152"/>
  <c r="L9" i="152"/>
  <c r="K9" i="152"/>
  <c r="J9" i="152"/>
  <c r="I9" i="152"/>
  <c r="H9" i="152"/>
  <c r="G9" i="152"/>
  <c r="F9" i="152"/>
  <c r="E9" i="152"/>
  <c r="D9" i="152"/>
  <c r="C9" i="152"/>
  <c r="B9" i="152"/>
  <c r="I7" i="152"/>
  <c r="E7" i="152"/>
  <c r="B7" i="152"/>
  <c r="B6" i="152"/>
  <c r="A6" i="152"/>
  <c r="A1" i="152"/>
  <c r="H26" i="151"/>
  <c r="H25" i="151"/>
  <c r="G25" i="151"/>
  <c r="F25" i="151"/>
  <c r="E25" i="151"/>
  <c r="D25" i="151"/>
  <c r="C25" i="151"/>
  <c r="B25" i="151"/>
  <c r="A25" i="151"/>
  <c r="H23" i="151"/>
  <c r="H22" i="151"/>
  <c r="G22" i="151"/>
  <c r="F22" i="151"/>
  <c r="E22" i="151"/>
  <c r="D22" i="151"/>
  <c r="C22" i="151"/>
  <c r="B22" i="151"/>
  <c r="A22" i="151"/>
  <c r="H20" i="151"/>
  <c r="H19" i="151"/>
  <c r="G19" i="151"/>
  <c r="F19" i="151"/>
  <c r="E19" i="151"/>
  <c r="D19" i="151"/>
  <c r="C19" i="151"/>
  <c r="B19" i="151"/>
  <c r="A19" i="151"/>
  <c r="H17" i="151"/>
  <c r="H16" i="151"/>
  <c r="G16" i="151"/>
  <c r="F16" i="151"/>
  <c r="E16" i="151"/>
  <c r="D16" i="151"/>
  <c r="C16" i="151"/>
  <c r="B16" i="151"/>
  <c r="A16" i="151"/>
  <c r="H14" i="151"/>
  <c r="H13" i="151"/>
  <c r="G13" i="151"/>
  <c r="F13" i="151"/>
  <c r="E13" i="151"/>
  <c r="D13" i="151"/>
  <c r="C13" i="151"/>
  <c r="B13" i="151"/>
  <c r="A13" i="151"/>
  <c r="H11" i="151"/>
  <c r="H10" i="151"/>
  <c r="G10" i="151"/>
  <c r="F10" i="151"/>
  <c r="E10" i="151"/>
  <c r="D10" i="151"/>
  <c r="C10" i="151"/>
  <c r="B10" i="151"/>
  <c r="A10" i="151"/>
  <c r="X9" i="151"/>
  <c r="W9" i="151"/>
  <c r="V9" i="151"/>
  <c r="U9" i="151"/>
  <c r="T9" i="151"/>
  <c r="S9" i="151"/>
  <c r="R9" i="151"/>
  <c r="Q9" i="151"/>
  <c r="P9" i="151"/>
  <c r="O9" i="151"/>
  <c r="N9" i="151"/>
  <c r="M9" i="151"/>
  <c r="L9" i="151"/>
  <c r="K9" i="151"/>
  <c r="J9" i="151"/>
  <c r="I9" i="151"/>
  <c r="H9" i="151"/>
  <c r="G9" i="151"/>
  <c r="F9" i="151"/>
  <c r="E9" i="151"/>
  <c r="D9" i="151"/>
  <c r="C9" i="151"/>
  <c r="B9" i="151"/>
  <c r="I7" i="151"/>
  <c r="E7" i="151"/>
  <c r="B7" i="151"/>
  <c r="B6" i="151"/>
  <c r="A6" i="151"/>
  <c r="A1" i="151"/>
  <c r="H26" i="150"/>
  <c r="H25" i="150"/>
  <c r="G25" i="150"/>
  <c r="F25" i="150"/>
  <c r="E25" i="150"/>
  <c r="D25" i="150"/>
  <c r="C25" i="150"/>
  <c r="B25" i="150"/>
  <c r="A25" i="150"/>
  <c r="H23" i="150"/>
  <c r="H22" i="150"/>
  <c r="G22" i="150"/>
  <c r="F22" i="150"/>
  <c r="E22" i="150"/>
  <c r="D22" i="150"/>
  <c r="C22" i="150"/>
  <c r="B22" i="150"/>
  <c r="A22" i="150"/>
  <c r="H20" i="150"/>
  <c r="H19" i="150"/>
  <c r="G19" i="150"/>
  <c r="F19" i="150"/>
  <c r="E19" i="150"/>
  <c r="D19" i="150"/>
  <c r="C19" i="150"/>
  <c r="B19" i="150"/>
  <c r="A19" i="150"/>
  <c r="H17" i="150"/>
  <c r="H16" i="150"/>
  <c r="G16" i="150"/>
  <c r="F16" i="150"/>
  <c r="E16" i="150"/>
  <c r="D16" i="150"/>
  <c r="C16" i="150"/>
  <c r="B16" i="150"/>
  <c r="A16" i="150"/>
  <c r="H14" i="150"/>
  <c r="H13" i="150"/>
  <c r="G13" i="150"/>
  <c r="F13" i="150"/>
  <c r="E13" i="150"/>
  <c r="D13" i="150"/>
  <c r="C13" i="150"/>
  <c r="B13" i="150"/>
  <c r="A13" i="150"/>
  <c r="H11" i="150"/>
  <c r="H10" i="150"/>
  <c r="G10" i="150"/>
  <c r="F10" i="150"/>
  <c r="E10" i="150"/>
  <c r="D10" i="150"/>
  <c r="C10" i="150"/>
  <c r="B10" i="150"/>
  <c r="A10" i="150"/>
  <c r="X9" i="150"/>
  <c r="W9" i="150"/>
  <c r="V9" i="150"/>
  <c r="U9" i="150"/>
  <c r="T9" i="150"/>
  <c r="S9" i="150"/>
  <c r="R9" i="150"/>
  <c r="Q9" i="150"/>
  <c r="P9" i="150"/>
  <c r="O9" i="150"/>
  <c r="N9" i="150"/>
  <c r="M9" i="150"/>
  <c r="L9" i="150"/>
  <c r="K9" i="150"/>
  <c r="J9" i="150"/>
  <c r="I9" i="150"/>
  <c r="H9" i="150"/>
  <c r="G9" i="150"/>
  <c r="F9" i="150"/>
  <c r="E9" i="150"/>
  <c r="D9" i="150"/>
  <c r="C9" i="150"/>
  <c r="B9" i="150"/>
  <c r="I7" i="150"/>
  <c r="E7" i="150"/>
  <c r="B7" i="150"/>
  <c r="B6" i="150"/>
  <c r="A6" i="150"/>
  <c r="A1" i="150"/>
  <c r="H26" i="147"/>
  <c r="H25" i="147"/>
  <c r="G25" i="147"/>
  <c r="F25" i="147"/>
  <c r="E25" i="147"/>
  <c r="D25" i="147"/>
  <c r="C25" i="147"/>
  <c r="B25" i="147"/>
  <c r="A25" i="147"/>
  <c r="H23" i="147"/>
  <c r="H22" i="147"/>
  <c r="G22" i="147"/>
  <c r="F22" i="147"/>
  <c r="E22" i="147"/>
  <c r="D22" i="147"/>
  <c r="C22" i="147"/>
  <c r="B22" i="147"/>
  <c r="A22" i="147"/>
  <c r="H20" i="147"/>
  <c r="H19" i="147"/>
  <c r="G19" i="147"/>
  <c r="F19" i="147"/>
  <c r="E19" i="147"/>
  <c r="D19" i="147"/>
  <c r="C19" i="147"/>
  <c r="B19" i="147"/>
  <c r="A19" i="147"/>
  <c r="H17" i="147"/>
  <c r="H16" i="147"/>
  <c r="G16" i="147"/>
  <c r="F16" i="147"/>
  <c r="E16" i="147"/>
  <c r="D16" i="147"/>
  <c r="C16" i="147"/>
  <c r="B16" i="147"/>
  <c r="A16" i="147"/>
  <c r="H14" i="147"/>
  <c r="H13" i="147"/>
  <c r="G13" i="147"/>
  <c r="F13" i="147"/>
  <c r="E13" i="147"/>
  <c r="D13" i="147"/>
  <c r="C13" i="147"/>
  <c r="B13" i="147"/>
  <c r="A13" i="147"/>
  <c r="H11" i="147"/>
  <c r="H10" i="147"/>
  <c r="G10" i="147"/>
  <c r="F10" i="147"/>
  <c r="E10" i="147"/>
  <c r="D10" i="147"/>
  <c r="C10" i="147"/>
  <c r="B10" i="147"/>
  <c r="A10" i="147"/>
  <c r="X9" i="147"/>
  <c r="W9" i="147"/>
  <c r="V9" i="147"/>
  <c r="U9" i="147"/>
  <c r="T9" i="147"/>
  <c r="S9" i="147"/>
  <c r="R9" i="147"/>
  <c r="Q9" i="147"/>
  <c r="P9" i="147"/>
  <c r="O9" i="147"/>
  <c r="N9" i="147"/>
  <c r="M9" i="147"/>
  <c r="L9" i="147"/>
  <c r="K9" i="147"/>
  <c r="J9" i="147"/>
  <c r="I9" i="147"/>
  <c r="H9" i="147"/>
  <c r="G9" i="147"/>
  <c r="F9" i="147"/>
  <c r="E9" i="147"/>
  <c r="D9" i="147"/>
  <c r="C9" i="147"/>
  <c r="B9" i="147"/>
  <c r="I7" i="147"/>
  <c r="E7" i="147"/>
  <c r="B7" i="147"/>
  <c r="B6" i="147"/>
  <c r="A6" i="147"/>
  <c r="A1" i="147"/>
  <c r="H26" i="146"/>
  <c r="H25" i="146"/>
  <c r="G25" i="146"/>
  <c r="F25" i="146"/>
  <c r="E25" i="146"/>
  <c r="D25" i="146"/>
  <c r="C25" i="146"/>
  <c r="B25" i="146"/>
  <c r="A25" i="146"/>
  <c r="H23" i="146"/>
  <c r="H22" i="146"/>
  <c r="G22" i="146"/>
  <c r="F22" i="146"/>
  <c r="E22" i="146"/>
  <c r="D22" i="146"/>
  <c r="C22" i="146"/>
  <c r="B22" i="146"/>
  <c r="A22" i="146"/>
  <c r="H20" i="146"/>
  <c r="H19" i="146"/>
  <c r="G19" i="146"/>
  <c r="F19" i="146"/>
  <c r="E19" i="146"/>
  <c r="D19" i="146"/>
  <c r="C19" i="146"/>
  <c r="B19" i="146"/>
  <c r="A19" i="146"/>
  <c r="H17" i="146"/>
  <c r="H16" i="146"/>
  <c r="G16" i="146"/>
  <c r="F16" i="146"/>
  <c r="E16" i="146"/>
  <c r="D16" i="146"/>
  <c r="C16" i="146"/>
  <c r="B16" i="146"/>
  <c r="A16" i="146"/>
  <c r="H14" i="146"/>
  <c r="H13" i="146"/>
  <c r="G13" i="146"/>
  <c r="F13" i="146"/>
  <c r="E13" i="146"/>
  <c r="D13" i="146"/>
  <c r="C13" i="146"/>
  <c r="B13" i="146"/>
  <c r="A13" i="146"/>
  <c r="H11" i="146"/>
  <c r="H10" i="146"/>
  <c r="G10" i="146"/>
  <c r="F10" i="146"/>
  <c r="E10" i="146"/>
  <c r="D10" i="146"/>
  <c r="C10" i="146"/>
  <c r="B10" i="146"/>
  <c r="A10" i="146"/>
  <c r="X9" i="146"/>
  <c r="W9" i="146"/>
  <c r="V9" i="146"/>
  <c r="U9" i="146"/>
  <c r="T9" i="146"/>
  <c r="S9" i="146"/>
  <c r="R9" i="146"/>
  <c r="Q9" i="146"/>
  <c r="P9" i="146"/>
  <c r="O9" i="146"/>
  <c r="N9" i="146"/>
  <c r="M9" i="146"/>
  <c r="L9" i="146"/>
  <c r="K9" i="146"/>
  <c r="J9" i="146"/>
  <c r="I9" i="146"/>
  <c r="H9" i="146"/>
  <c r="G9" i="146"/>
  <c r="F9" i="146"/>
  <c r="E9" i="146"/>
  <c r="D9" i="146"/>
  <c r="C9" i="146"/>
  <c r="B9" i="146"/>
  <c r="I7" i="146"/>
  <c r="E7" i="146"/>
  <c r="B7" i="146"/>
  <c r="B6" i="146"/>
  <c r="A6" i="146"/>
  <c r="A1" i="146"/>
  <c r="H26" i="144"/>
  <c r="H25" i="144"/>
  <c r="G25" i="144"/>
  <c r="F25" i="144"/>
  <c r="E25" i="144"/>
  <c r="D25" i="144"/>
  <c r="C25" i="144"/>
  <c r="B25" i="144"/>
  <c r="A25" i="144"/>
  <c r="H23" i="144"/>
  <c r="H22" i="144"/>
  <c r="G22" i="144"/>
  <c r="F22" i="144"/>
  <c r="E22" i="144"/>
  <c r="D22" i="144"/>
  <c r="C22" i="144"/>
  <c r="B22" i="144"/>
  <c r="A22" i="144"/>
  <c r="H20" i="144"/>
  <c r="H19" i="144"/>
  <c r="G19" i="144"/>
  <c r="F19" i="144"/>
  <c r="E19" i="144"/>
  <c r="D19" i="144"/>
  <c r="C19" i="144"/>
  <c r="B19" i="144"/>
  <c r="A19" i="144"/>
  <c r="H17" i="144"/>
  <c r="H16" i="144"/>
  <c r="G16" i="144"/>
  <c r="F16" i="144"/>
  <c r="E16" i="144"/>
  <c r="D16" i="144"/>
  <c r="C16" i="144"/>
  <c r="B16" i="144"/>
  <c r="A16" i="144"/>
  <c r="H14" i="144"/>
  <c r="H13" i="144"/>
  <c r="G13" i="144"/>
  <c r="F13" i="144"/>
  <c r="E13" i="144"/>
  <c r="D13" i="144"/>
  <c r="C13" i="144"/>
  <c r="B13" i="144"/>
  <c r="A13" i="144"/>
  <c r="H11" i="144"/>
  <c r="H10" i="144"/>
  <c r="G10" i="144"/>
  <c r="F10" i="144"/>
  <c r="E10" i="144"/>
  <c r="D10" i="144"/>
  <c r="C10" i="144"/>
  <c r="B10" i="144"/>
  <c r="A10" i="144"/>
  <c r="X9" i="144"/>
  <c r="W9" i="144"/>
  <c r="V9" i="144"/>
  <c r="U9" i="144"/>
  <c r="T9" i="144"/>
  <c r="S9" i="144"/>
  <c r="R9" i="144"/>
  <c r="Q9" i="144"/>
  <c r="P9" i="144"/>
  <c r="O9" i="144"/>
  <c r="N9" i="144"/>
  <c r="M9" i="144"/>
  <c r="L9" i="144"/>
  <c r="K9" i="144"/>
  <c r="J9" i="144"/>
  <c r="I9" i="144"/>
  <c r="H9" i="144"/>
  <c r="G9" i="144"/>
  <c r="F9" i="144"/>
  <c r="E9" i="144"/>
  <c r="D9" i="144"/>
  <c r="C9" i="144"/>
  <c r="B9" i="144"/>
  <c r="I7" i="144"/>
  <c r="E7" i="144"/>
  <c r="B7" i="144"/>
  <c r="B6" i="144"/>
  <c r="A6" i="144"/>
  <c r="A1" i="144"/>
  <c r="H26" i="143"/>
  <c r="H25" i="143"/>
  <c r="G25" i="143"/>
  <c r="F25" i="143"/>
  <c r="E25" i="143"/>
  <c r="D25" i="143"/>
  <c r="C25" i="143"/>
  <c r="B25" i="143"/>
  <c r="A25" i="143"/>
  <c r="H23" i="143"/>
  <c r="H22" i="143"/>
  <c r="G22" i="143"/>
  <c r="F22" i="143"/>
  <c r="E22" i="143"/>
  <c r="D22" i="143"/>
  <c r="C22" i="143"/>
  <c r="B22" i="143"/>
  <c r="A22" i="143"/>
  <c r="H20" i="143"/>
  <c r="H19" i="143"/>
  <c r="G19" i="143"/>
  <c r="F19" i="143"/>
  <c r="E19" i="143"/>
  <c r="D19" i="143"/>
  <c r="C19" i="143"/>
  <c r="B19" i="143"/>
  <c r="A19" i="143"/>
  <c r="H17" i="143"/>
  <c r="H16" i="143"/>
  <c r="G16" i="143"/>
  <c r="F16" i="143"/>
  <c r="E16" i="143"/>
  <c r="D16" i="143"/>
  <c r="C16" i="143"/>
  <c r="B16" i="143"/>
  <c r="A16" i="143"/>
  <c r="H14" i="143"/>
  <c r="H13" i="143"/>
  <c r="G13" i="143"/>
  <c r="F13" i="143"/>
  <c r="E13" i="143"/>
  <c r="D13" i="143"/>
  <c r="C13" i="143"/>
  <c r="B13" i="143"/>
  <c r="A13" i="143"/>
  <c r="H11" i="143"/>
  <c r="H10" i="143"/>
  <c r="G10" i="143"/>
  <c r="F10" i="143"/>
  <c r="E10" i="143"/>
  <c r="D10" i="143"/>
  <c r="C10" i="143"/>
  <c r="B10" i="143"/>
  <c r="A10" i="143"/>
  <c r="H9" i="143"/>
  <c r="G9" i="143"/>
  <c r="F9" i="143"/>
  <c r="E9" i="143"/>
  <c r="D9" i="143"/>
  <c r="C9" i="143"/>
  <c r="B9" i="143"/>
  <c r="I7" i="143"/>
  <c r="E7" i="143"/>
  <c r="B7" i="143"/>
  <c r="B6" i="143"/>
  <c r="A6" i="143"/>
  <c r="A1" i="143"/>
  <c r="H26" i="142"/>
  <c r="H25" i="142"/>
  <c r="G25" i="142"/>
  <c r="F25" i="142"/>
  <c r="E25" i="142"/>
  <c r="D25" i="142"/>
  <c r="C25" i="142"/>
  <c r="B25" i="142"/>
  <c r="A25" i="142"/>
  <c r="H23" i="142"/>
  <c r="H22" i="142"/>
  <c r="G22" i="142"/>
  <c r="F22" i="142"/>
  <c r="E22" i="142"/>
  <c r="D22" i="142"/>
  <c r="C22" i="142"/>
  <c r="B22" i="142"/>
  <c r="A22" i="142"/>
  <c r="H20" i="142"/>
  <c r="H19" i="142"/>
  <c r="G19" i="142"/>
  <c r="F19" i="142"/>
  <c r="E19" i="142"/>
  <c r="D19" i="142"/>
  <c r="C19" i="142"/>
  <c r="B19" i="142"/>
  <c r="A19" i="142"/>
  <c r="H17" i="142"/>
  <c r="H16" i="142"/>
  <c r="G16" i="142"/>
  <c r="F16" i="142"/>
  <c r="E16" i="142"/>
  <c r="D16" i="142"/>
  <c r="C16" i="142"/>
  <c r="B16" i="142"/>
  <c r="A16" i="142"/>
  <c r="H14" i="142"/>
  <c r="H13" i="142"/>
  <c r="G13" i="142"/>
  <c r="F13" i="142"/>
  <c r="E13" i="142"/>
  <c r="D13" i="142"/>
  <c r="C13" i="142"/>
  <c r="B13" i="142"/>
  <c r="A13" i="142"/>
  <c r="H11" i="142"/>
  <c r="H10" i="142"/>
  <c r="G10" i="142"/>
  <c r="F10" i="142"/>
  <c r="E10" i="142"/>
  <c r="D10" i="142"/>
  <c r="C10" i="142"/>
  <c r="B10" i="142"/>
  <c r="A10" i="142"/>
  <c r="H9" i="142"/>
  <c r="G9" i="142"/>
  <c r="F9" i="142"/>
  <c r="E9" i="142"/>
  <c r="D9" i="142"/>
  <c r="C9" i="142"/>
  <c r="B9" i="142"/>
  <c r="B7" i="142"/>
  <c r="B6" i="142"/>
  <c r="A6" i="142"/>
  <c r="A1" i="142"/>
  <c r="I21" i="14"/>
  <c r="Q9" i="14"/>
  <c r="I9" i="14"/>
  <c r="I12" i="14"/>
  <c r="H26" i="140"/>
  <c r="BC24" i="14"/>
  <c r="H25" i="140"/>
  <c r="G25" i="140"/>
  <c r="F25" i="140"/>
  <c r="E25" i="140"/>
  <c r="D25" i="140"/>
  <c r="C25" i="140"/>
  <c r="B25" i="140"/>
  <c r="A25" i="140"/>
  <c r="H23" i="140"/>
  <c r="BC21" i="14"/>
  <c r="H22" i="140"/>
  <c r="G22" i="140"/>
  <c r="F22" i="140"/>
  <c r="E22" i="140"/>
  <c r="D22" i="140"/>
  <c r="C22" i="140"/>
  <c r="B22" i="140"/>
  <c r="A22" i="140"/>
  <c r="H20" i="140"/>
  <c r="BE18" i="14"/>
  <c r="BC18" i="14"/>
  <c r="H19" i="140"/>
  <c r="G19" i="140"/>
  <c r="F19" i="140"/>
  <c r="E19" i="140"/>
  <c r="D19" i="140"/>
  <c r="C19" i="140"/>
  <c r="B19" i="140"/>
  <c r="A19" i="140"/>
  <c r="H17" i="140"/>
  <c r="BE15" i="14"/>
  <c r="H16" i="140"/>
  <c r="G16" i="140"/>
  <c r="F16" i="140"/>
  <c r="E16" i="140"/>
  <c r="D16" i="140"/>
  <c r="C16" i="140"/>
  <c r="B16" i="140"/>
  <c r="A16" i="140"/>
  <c r="H14" i="140"/>
  <c r="BC12" i="14"/>
  <c r="BE12" i="14"/>
  <c r="H13" i="140"/>
  <c r="G13" i="140"/>
  <c r="F13" i="140"/>
  <c r="E13" i="140"/>
  <c r="D13" i="140"/>
  <c r="C13" i="140"/>
  <c r="B13" i="140"/>
  <c r="A13" i="140"/>
  <c r="H11" i="140"/>
  <c r="BE9" i="14"/>
  <c r="BC9" i="14"/>
  <c r="H10" i="140"/>
  <c r="G10" i="140"/>
  <c r="F10" i="140"/>
  <c r="E10" i="140"/>
  <c r="D10" i="140"/>
  <c r="C10" i="140"/>
  <c r="B10" i="140"/>
  <c r="A10" i="140"/>
  <c r="X9" i="140"/>
  <c r="W9" i="140"/>
  <c r="V9" i="140"/>
  <c r="U9" i="140"/>
  <c r="T9" i="140"/>
  <c r="S9" i="140"/>
  <c r="R9" i="140"/>
  <c r="Q9" i="140"/>
  <c r="P9" i="140"/>
  <c r="O9" i="140"/>
  <c r="N9" i="140"/>
  <c r="M9" i="140"/>
  <c r="L9" i="140"/>
  <c r="K9" i="140"/>
  <c r="J9" i="140"/>
  <c r="I9" i="140"/>
  <c r="H9" i="140"/>
  <c r="G9" i="140"/>
  <c r="F9" i="140"/>
  <c r="E9" i="140"/>
  <c r="D9" i="140"/>
  <c r="C9" i="140"/>
  <c r="B9" i="140"/>
  <c r="I7" i="140"/>
  <c r="E7" i="140"/>
  <c r="B7" i="140"/>
  <c r="B6" i="140"/>
  <c r="A6" i="140"/>
  <c r="H26" i="139"/>
  <c r="BA24" i="14"/>
  <c r="H25" i="139"/>
  <c r="G25" i="139"/>
  <c r="F25" i="139"/>
  <c r="E25" i="139"/>
  <c r="D25" i="139"/>
  <c r="C25" i="139"/>
  <c r="B25" i="139"/>
  <c r="A25" i="139"/>
  <c r="H23" i="139"/>
  <c r="BA21" i="14"/>
  <c r="H22" i="139"/>
  <c r="G22" i="139"/>
  <c r="F22" i="139"/>
  <c r="E22" i="139"/>
  <c r="D22" i="139"/>
  <c r="C22" i="139"/>
  <c r="B22" i="139"/>
  <c r="A22" i="139"/>
  <c r="H20" i="139"/>
  <c r="BA18" i="14"/>
  <c r="H19" i="139"/>
  <c r="G19" i="139"/>
  <c r="F19" i="139"/>
  <c r="E19" i="139"/>
  <c r="D19" i="139"/>
  <c r="C19" i="139"/>
  <c r="B19" i="139"/>
  <c r="A19" i="139"/>
  <c r="H17" i="139"/>
  <c r="BA15" i="14"/>
  <c r="H16" i="139"/>
  <c r="G16" i="139"/>
  <c r="F16" i="139"/>
  <c r="E16" i="139"/>
  <c r="D16" i="139"/>
  <c r="C16" i="139"/>
  <c r="B16" i="139"/>
  <c r="A16" i="139"/>
  <c r="H14" i="139"/>
  <c r="BA12" i="14"/>
  <c r="H13" i="139"/>
  <c r="G13" i="139"/>
  <c r="F13" i="139"/>
  <c r="E13" i="139"/>
  <c r="D13" i="139"/>
  <c r="C13" i="139"/>
  <c r="B13" i="139"/>
  <c r="A13" i="139"/>
  <c r="H11" i="139"/>
  <c r="H10" i="139"/>
  <c r="G10" i="139"/>
  <c r="F10" i="139"/>
  <c r="E10" i="139"/>
  <c r="D10" i="139"/>
  <c r="C10" i="139"/>
  <c r="B10" i="139"/>
  <c r="A10" i="139"/>
  <c r="X9" i="139"/>
  <c r="W9" i="139"/>
  <c r="V9" i="139"/>
  <c r="U9" i="139"/>
  <c r="T9" i="139"/>
  <c r="S9" i="139"/>
  <c r="R9" i="139"/>
  <c r="Q9" i="139"/>
  <c r="P9" i="139"/>
  <c r="O9" i="139"/>
  <c r="N9" i="139"/>
  <c r="M9" i="139"/>
  <c r="L9" i="139"/>
  <c r="K9" i="139"/>
  <c r="J9" i="139"/>
  <c r="I9" i="139"/>
  <c r="H9" i="139"/>
  <c r="G9" i="139"/>
  <c r="F9" i="139"/>
  <c r="E9" i="139"/>
  <c r="D9" i="139"/>
  <c r="C9" i="139"/>
  <c r="B9" i="139"/>
  <c r="I7" i="139"/>
  <c r="E7" i="139"/>
  <c r="B7" i="139"/>
  <c r="B6" i="139"/>
  <c r="A6" i="139"/>
  <c r="H26" i="138"/>
  <c r="H25" i="138"/>
  <c r="G25" i="138"/>
  <c r="F25" i="138"/>
  <c r="E25" i="138"/>
  <c r="D25" i="138"/>
  <c r="C25" i="138"/>
  <c r="B25" i="138"/>
  <c r="A25" i="138"/>
  <c r="H23" i="138"/>
  <c r="H22" i="138"/>
  <c r="G22" i="138"/>
  <c r="F22" i="138"/>
  <c r="E22" i="138"/>
  <c r="D22" i="138"/>
  <c r="C22" i="138"/>
  <c r="B22" i="138"/>
  <c r="A22" i="138"/>
  <c r="H20" i="138"/>
  <c r="AY18" i="14"/>
  <c r="H19" i="138"/>
  <c r="G19" i="138"/>
  <c r="F19" i="138"/>
  <c r="E19" i="138"/>
  <c r="D19" i="138"/>
  <c r="C19" i="138"/>
  <c r="B19" i="138"/>
  <c r="A19" i="138"/>
  <c r="H17" i="138"/>
  <c r="AY15" i="14"/>
  <c r="H16" i="138"/>
  <c r="G16" i="138"/>
  <c r="F16" i="138"/>
  <c r="E16" i="138"/>
  <c r="D16" i="138"/>
  <c r="C16" i="138"/>
  <c r="B16" i="138"/>
  <c r="A16" i="138"/>
  <c r="H14" i="138"/>
  <c r="H13" i="138"/>
  <c r="G13" i="138"/>
  <c r="F13" i="138"/>
  <c r="E13" i="138"/>
  <c r="D13" i="138"/>
  <c r="C13" i="138"/>
  <c r="B13" i="138"/>
  <c r="A13" i="138"/>
  <c r="H11" i="138"/>
  <c r="H10" i="138"/>
  <c r="G10" i="138"/>
  <c r="F10" i="138"/>
  <c r="E10" i="138"/>
  <c r="D10" i="138"/>
  <c r="C10" i="138"/>
  <c r="B10" i="138"/>
  <c r="A10"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AW24" i="14"/>
  <c r="H25" i="137"/>
  <c r="G25" i="137"/>
  <c r="F25" i="137"/>
  <c r="E25" i="137"/>
  <c r="D25" i="137"/>
  <c r="C25" i="137"/>
  <c r="B25" i="137"/>
  <c r="A25" i="137"/>
  <c r="H23" i="137"/>
  <c r="AW21" i="14"/>
  <c r="H22" i="137"/>
  <c r="G22" i="137"/>
  <c r="F22" i="137"/>
  <c r="E22" i="137"/>
  <c r="D22" i="137"/>
  <c r="C22" i="137"/>
  <c r="B22" i="137"/>
  <c r="A22" i="137"/>
  <c r="H20" i="137"/>
  <c r="H19" i="137"/>
  <c r="G19" i="137"/>
  <c r="F19" i="137"/>
  <c r="E19" i="137"/>
  <c r="D19" i="137"/>
  <c r="C19" i="137"/>
  <c r="B19" i="137"/>
  <c r="A19" i="137"/>
  <c r="H17" i="137"/>
  <c r="H16" i="137"/>
  <c r="G16" i="137"/>
  <c r="F16" i="137"/>
  <c r="E16" i="137"/>
  <c r="D16" i="137"/>
  <c r="C16" i="137"/>
  <c r="B16" i="137"/>
  <c r="A16" i="137"/>
  <c r="H14" i="137"/>
  <c r="H13" i="137"/>
  <c r="G13" i="137"/>
  <c r="F13" i="137"/>
  <c r="E13" i="137"/>
  <c r="D13" i="137"/>
  <c r="C13" i="137"/>
  <c r="B13" i="137"/>
  <c r="A13" i="137"/>
  <c r="H11" i="137"/>
  <c r="AW9" i="14"/>
  <c r="H10" i="137"/>
  <c r="G10" i="137"/>
  <c r="F10" i="137"/>
  <c r="E10" i="137"/>
  <c r="D10" i="137"/>
  <c r="C10" i="137"/>
  <c r="B10" i="137"/>
  <c r="A10"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H25" i="136"/>
  <c r="G25" i="136"/>
  <c r="F25" i="136"/>
  <c r="E25" i="136"/>
  <c r="D25" i="136"/>
  <c r="C25" i="136"/>
  <c r="B25" i="136"/>
  <c r="A25" i="136"/>
  <c r="H23" i="136"/>
  <c r="AU21" i="14"/>
  <c r="H22" i="136"/>
  <c r="G22" i="136"/>
  <c r="F22" i="136"/>
  <c r="E22" i="136"/>
  <c r="D22" i="136"/>
  <c r="C22" i="136"/>
  <c r="B22" i="136"/>
  <c r="A22" i="136"/>
  <c r="H20" i="136"/>
  <c r="H19" i="136"/>
  <c r="G19" i="136"/>
  <c r="F19" i="136"/>
  <c r="E19" i="136"/>
  <c r="D19" i="136"/>
  <c r="C19" i="136"/>
  <c r="B19" i="136"/>
  <c r="A19" i="136"/>
  <c r="H17" i="136"/>
  <c r="H16" i="136"/>
  <c r="G16" i="136"/>
  <c r="F16" i="136"/>
  <c r="E16" i="136"/>
  <c r="D16" i="136"/>
  <c r="C16" i="136"/>
  <c r="B16" i="136"/>
  <c r="A16" i="136"/>
  <c r="H14" i="136"/>
  <c r="H13" i="136"/>
  <c r="G13" i="136"/>
  <c r="F13" i="136"/>
  <c r="E13" i="136"/>
  <c r="D13" i="136"/>
  <c r="C13" i="136"/>
  <c r="B13" i="136"/>
  <c r="A13" i="136"/>
  <c r="H11" i="136"/>
  <c r="H10" i="136"/>
  <c r="G10" i="136"/>
  <c r="F10" i="136"/>
  <c r="E10" i="136"/>
  <c r="D10" i="136"/>
  <c r="C10" i="136"/>
  <c r="B10" i="136"/>
  <c r="A10"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S24" i="14"/>
  <c r="H25" i="135"/>
  <c r="G25" i="135"/>
  <c r="F25" i="135"/>
  <c r="E25" i="135"/>
  <c r="D25" i="135"/>
  <c r="C25" i="135"/>
  <c r="B25" i="135"/>
  <c r="A25" i="135"/>
  <c r="H23" i="135"/>
  <c r="H22" i="135"/>
  <c r="G22" i="135"/>
  <c r="F22" i="135"/>
  <c r="E22" i="135"/>
  <c r="D22" i="135"/>
  <c r="C22" i="135"/>
  <c r="B22" i="135"/>
  <c r="A22" i="135"/>
  <c r="H20" i="135"/>
  <c r="AS18" i="14"/>
  <c r="H19" i="135"/>
  <c r="G19" i="135"/>
  <c r="F19" i="135"/>
  <c r="E19" i="135"/>
  <c r="D19" i="135"/>
  <c r="C19" i="135"/>
  <c r="B19" i="135"/>
  <c r="A19" i="135"/>
  <c r="H17" i="135"/>
  <c r="AS15" i="14"/>
  <c r="H16" i="135"/>
  <c r="G16" i="135"/>
  <c r="F16" i="135"/>
  <c r="E16" i="135"/>
  <c r="D16" i="135"/>
  <c r="C16" i="135"/>
  <c r="B16" i="135"/>
  <c r="A16" i="135"/>
  <c r="H14" i="135"/>
  <c r="AS12" i="14"/>
  <c r="H13" i="135"/>
  <c r="G13" i="135"/>
  <c r="F13" i="135"/>
  <c r="E13" i="135"/>
  <c r="D13" i="135"/>
  <c r="C13" i="135"/>
  <c r="B13" i="135"/>
  <c r="A13" i="135"/>
  <c r="H11" i="135"/>
  <c r="AS9" i="14"/>
  <c r="H10" i="135"/>
  <c r="G10" i="135"/>
  <c r="F10" i="135"/>
  <c r="E10" i="135"/>
  <c r="D10" i="135"/>
  <c r="C10" i="135"/>
  <c r="B10" i="135"/>
  <c r="A10"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4"/>
  <c r="H25" i="134"/>
  <c r="G25" i="134"/>
  <c r="F25" i="134"/>
  <c r="E25" i="134"/>
  <c r="D25" i="134"/>
  <c r="C25" i="134"/>
  <c r="B25" i="134"/>
  <c r="A25" i="134"/>
  <c r="H23" i="134"/>
  <c r="H22" i="134"/>
  <c r="G22" i="134"/>
  <c r="F22" i="134"/>
  <c r="E22" i="134"/>
  <c r="D22" i="134"/>
  <c r="C22" i="134"/>
  <c r="B22" i="134"/>
  <c r="A22" i="134"/>
  <c r="H20" i="134"/>
  <c r="H19" i="134"/>
  <c r="G19" i="134"/>
  <c r="F19" i="134"/>
  <c r="E19" i="134"/>
  <c r="D19" i="134"/>
  <c r="C19" i="134"/>
  <c r="B19" i="134"/>
  <c r="A19" i="134"/>
  <c r="H17" i="134"/>
  <c r="H16" i="134"/>
  <c r="G16" i="134"/>
  <c r="F16" i="134"/>
  <c r="E16" i="134"/>
  <c r="D16" i="134"/>
  <c r="C16" i="134"/>
  <c r="B16" i="134"/>
  <c r="A16" i="134"/>
  <c r="H14" i="134"/>
  <c r="H13" i="134"/>
  <c r="G13" i="134"/>
  <c r="F13" i="134"/>
  <c r="E13" i="134"/>
  <c r="D13" i="134"/>
  <c r="C13" i="134"/>
  <c r="B13" i="134"/>
  <c r="A13" i="134"/>
  <c r="H11" i="134"/>
  <c r="H10" i="134"/>
  <c r="G10" i="134"/>
  <c r="F10" i="134"/>
  <c r="E10" i="134"/>
  <c r="D10" i="134"/>
  <c r="C10" i="134"/>
  <c r="B10" i="134"/>
  <c r="A10" i="134"/>
  <c r="X9" i="134"/>
  <c r="W9" i="134"/>
  <c r="V9" i="134"/>
  <c r="U9" i="134"/>
  <c r="T9" i="134"/>
  <c r="S9" i="134"/>
  <c r="R9" i="134"/>
  <c r="Q9" i="134"/>
  <c r="P9" i="134"/>
  <c r="O9" i="134"/>
  <c r="N9" i="134"/>
  <c r="M9" i="134"/>
  <c r="L9" i="134"/>
  <c r="K9" i="134"/>
  <c r="J9" i="134"/>
  <c r="I9" i="134"/>
  <c r="H9" i="134"/>
  <c r="G9" i="134"/>
  <c r="F9" i="134"/>
  <c r="E9" i="134"/>
  <c r="D9" i="134"/>
  <c r="C9" i="134"/>
  <c r="B9" i="134"/>
  <c r="I7" i="134"/>
  <c r="E7" i="134"/>
  <c r="B7" i="134"/>
  <c r="B6" i="134"/>
  <c r="A6" i="134"/>
  <c r="H26" i="133"/>
  <c r="AQ24" i="14"/>
  <c r="H25" i="133"/>
  <c r="G25" i="133"/>
  <c r="F25" i="133"/>
  <c r="E25" i="133"/>
  <c r="D25" i="133"/>
  <c r="C25" i="133"/>
  <c r="B25" i="133"/>
  <c r="A25" i="133"/>
  <c r="H23" i="133"/>
  <c r="AQ21" i="14"/>
  <c r="H22" i="133"/>
  <c r="G22" i="133"/>
  <c r="F22" i="133"/>
  <c r="E22" i="133"/>
  <c r="D22" i="133"/>
  <c r="C22" i="133"/>
  <c r="B22" i="133"/>
  <c r="A22" i="133"/>
  <c r="H20" i="133"/>
  <c r="AQ18" i="14"/>
  <c r="H19" i="133"/>
  <c r="G19" i="133"/>
  <c r="F19" i="133"/>
  <c r="E19" i="133"/>
  <c r="D19" i="133"/>
  <c r="C19" i="133"/>
  <c r="B19" i="133"/>
  <c r="A19" i="133"/>
  <c r="H17" i="133"/>
  <c r="AQ15" i="14"/>
  <c r="H16" i="133"/>
  <c r="G16" i="133"/>
  <c r="F16" i="133"/>
  <c r="E16" i="133"/>
  <c r="D16" i="133"/>
  <c r="C16" i="133"/>
  <c r="B16" i="133"/>
  <c r="A16" i="133"/>
  <c r="H14" i="133"/>
  <c r="AQ12" i="14"/>
  <c r="H13" i="133"/>
  <c r="G13" i="133"/>
  <c r="F13" i="133"/>
  <c r="E13" i="133"/>
  <c r="D13" i="133"/>
  <c r="C13" i="133"/>
  <c r="B13" i="133"/>
  <c r="A13" i="133"/>
  <c r="H11" i="133"/>
  <c r="H10" i="133"/>
  <c r="G10" i="133"/>
  <c r="F10" i="133"/>
  <c r="E10" i="133"/>
  <c r="D10" i="133"/>
  <c r="C10" i="133"/>
  <c r="B10" i="133"/>
  <c r="A10"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H25" i="132"/>
  <c r="G25" i="132"/>
  <c r="F25" i="132"/>
  <c r="E25" i="132"/>
  <c r="D25" i="132"/>
  <c r="C25" i="132"/>
  <c r="B25" i="132"/>
  <c r="A25" i="132"/>
  <c r="H23" i="132"/>
  <c r="AO21" i="14"/>
  <c r="H22" i="132"/>
  <c r="G22" i="132"/>
  <c r="F22" i="132"/>
  <c r="E22" i="132"/>
  <c r="D22" i="132"/>
  <c r="C22" i="132"/>
  <c r="B22" i="132"/>
  <c r="A22" i="132"/>
  <c r="H20" i="132"/>
  <c r="H19" i="132"/>
  <c r="G19" i="132"/>
  <c r="F19" i="132"/>
  <c r="E19" i="132"/>
  <c r="D19" i="132"/>
  <c r="C19" i="132"/>
  <c r="B19" i="132"/>
  <c r="A19" i="132"/>
  <c r="H17" i="132"/>
  <c r="H16" i="132"/>
  <c r="G16" i="132"/>
  <c r="F16" i="132"/>
  <c r="E16" i="132"/>
  <c r="D16" i="132"/>
  <c r="C16" i="132"/>
  <c r="B16" i="132"/>
  <c r="A16" i="132"/>
  <c r="H14" i="132"/>
  <c r="AO12" i="14"/>
  <c r="H13" i="132"/>
  <c r="G13" i="132"/>
  <c r="F13" i="132"/>
  <c r="E13" i="132"/>
  <c r="D13" i="132"/>
  <c r="C13" i="132"/>
  <c r="B13" i="132"/>
  <c r="A13" i="132"/>
  <c r="H11" i="132"/>
  <c r="AO9" i="14"/>
  <c r="H10" i="132"/>
  <c r="G10" i="132"/>
  <c r="F10" i="132"/>
  <c r="E10" i="132"/>
  <c r="D10" i="132"/>
  <c r="C10" i="132"/>
  <c r="B10" i="132"/>
  <c r="A10"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H25" i="131"/>
  <c r="G25" i="131"/>
  <c r="F25" i="131"/>
  <c r="E25" i="131"/>
  <c r="D25" i="131"/>
  <c r="C25" i="131"/>
  <c r="B25" i="131"/>
  <c r="A25" i="131"/>
  <c r="H23" i="131"/>
  <c r="H22" i="131"/>
  <c r="G22" i="131"/>
  <c r="F22" i="131"/>
  <c r="E22" i="131"/>
  <c r="D22" i="131"/>
  <c r="C22" i="131"/>
  <c r="B22" i="131"/>
  <c r="A22" i="131"/>
  <c r="H20" i="131"/>
  <c r="AM18" i="14"/>
  <c r="H19" i="131"/>
  <c r="G19" i="131"/>
  <c r="F19" i="131"/>
  <c r="E19" i="131"/>
  <c r="D19" i="131"/>
  <c r="C19" i="131"/>
  <c r="B19" i="131"/>
  <c r="A19" i="131"/>
  <c r="H17" i="131"/>
  <c r="AM15" i="14"/>
  <c r="H16" i="131"/>
  <c r="G16" i="131"/>
  <c r="F16" i="131"/>
  <c r="E16" i="131"/>
  <c r="D16" i="131"/>
  <c r="C16" i="131"/>
  <c r="B16" i="131"/>
  <c r="A16" i="131"/>
  <c r="H14" i="131"/>
  <c r="H13" i="131"/>
  <c r="G13" i="131"/>
  <c r="F13" i="131"/>
  <c r="E13" i="131"/>
  <c r="D13" i="131"/>
  <c r="C13" i="131"/>
  <c r="B13" i="131"/>
  <c r="A13" i="131"/>
  <c r="H11" i="131"/>
  <c r="H10" i="131"/>
  <c r="G10" i="131"/>
  <c r="F10" i="131"/>
  <c r="E10" i="131"/>
  <c r="D10" i="131"/>
  <c r="C10" i="131"/>
  <c r="B10" i="131"/>
  <c r="A10"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29"/>
  <c r="AK24" i="14"/>
  <c r="H25" i="129"/>
  <c r="G25" i="129"/>
  <c r="F25" i="129"/>
  <c r="E25" i="129"/>
  <c r="D25" i="129"/>
  <c r="C25" i="129"/>
  <c r="B25" i="129"/>
  <c r="A25" i="129"/>
  <c r="H23" i="129"/>
  <c r="H22" i="129"/>
  <c r="G22" i="129"/>
  <c r="F22" i="129"/>
  <c r="E22" i="129"/>
  <c r="D22" i="129"/>
  <c r="C22" i="129"/>
  <c r="B22" i="129"/>
  <c r="A22" i="129"/>
  <c r="H20" i="129"/>
  <c r="AK18" i="14"/>
  <c r="H19" i="129"/>
  <c r="G19" i="129"/>
  <c r="F19" i="129"/>
  <c r="E19" i="129"/>
  <c r="D19" i="129"/>
  <c r="C19" i="129"/>
  <c r="B19" i="129"/>
  <c r="A19" i="129"/>
  <c r="H17" i="129"/>
  <c r="H16" i="129"/>
  <c r="G16" i="129"/>
  <c r="F16" i="129"/>
  <c r="E16" i="129"/>
  <c r="D16" i="129"/>
  <c r="C16" i="129"/>
  <c r="B16" i="129"/>
  <c r="A16" i="129"/>
  <c r="H14" i="129"/>
  <c r="AK12" i="14"/>
  <c r="H13" i="129"/>
  <c r="G13" i="129"/>
  <c r="F13" i="129"/>
  <c r="E13" i="129"/>
  <c r="D13" i="129"/>
  <c r="C13" i="129"/>
  <c r="B13" i="129"/>
  <c r="A13" i="129"/>
  <c r="H11" i="129"/>
  <c r="AK9" i="14"/>
  <c r="H10" i="129"/>
  <c r="G10" i="129"/>
  <c r="F10" i="129"/>
  <c r="E10" i="129"/>
  <c r="D10" i="129"/>
  <c r="C10" i="129"/>
  <c r="B10" i="129"/>
  <c r="A10" i="129"/>
  <c r="X9" i="129"/>
  <c r="W9" i="129"/>
  <c r="V9" i="129"/>
  <c r="U9" i="129"/>
  <c r="T9" i="129"/>
  <c r="S9" i="129"/>
  <c r="R9" i="129"/>
  <c r="Q9" i="129"/>
  <c r="P9" i="129"/>
  <c r="O9" i="129"/>
  <c r="N9" i="129"/>
  <c r="M9" i="129"/>
  <c r="L9" i="129"/>
  <c r="K9" i="129"/>
  <c r="J9" i="129"/>
  <c r="I9" i="129"/>
  <c r="H9" i="129"/>
  <c r="G9" i="129"/>
  <c r="F9" i="129"/>
  <c r="E9" i="129"/>
  <c r="D9" i="129"/>
  <c r="C9" i="129"/>
  <c r="B9" i="129"/>
  <c r="E7" i="129"/>
  <c r="B7" i="129"/>
  <c r="B6" i="129"/>
  <c r="A6" i="129"/>
  <c r="H26" i="128"/>
  <c r="H25" i="128"/>
  <c r="G25" i="128"/>
  <c r="F25" i="128"/>
  <c r="E25" i="128"/>
  <c r="D25" i="128"/>
  <c r="C25" i="128"/>
  <c r="B25" i="128"/>
  <c r="A25" i="128"/>
  <c r="H23" i="128"/>
  <c r="H22" i="128"/>
  <c r="G22" i="128"/>
  <c r="F22" i="128"/>
  <c r="E22" i="128"/>
  <c r="D22" i="128"/>
  <c r="C22" i="128"/>
  <c r="B22" i="128"/>
  <c r="A22" i="128"/>
  <c r="H20" i="128"/>
  <c r="AI18" i="14"/>
  <c r="H19" i="128"/>
  <c r="G19" i="128"/>
  <c r="F19" i="128"/>
  <c r="E19" i="128"/>
  <c r="D19" i="128"/>
  <c r="C19" i="128"/>
  <c r="B19" i="128"/>
  <c r="A19" i="128"/>
  <c r="H17" i="128"/>
  <c r="H16" i="128"/>
  <c r="G16" i="128"/>
  <c r="F16" i="128"/>
  <c r="E16" i="128"/>
  <c r="D16" i="128"/>
  <c r="C16" i="128"/>
  <c r="B16" i="128"/>
  <c r="A16" i="128"/>
  <c r="H14" i="128"/>
  <c r="AI12" i="14"/>
  <c r="H13" i="128"/>
  <c r="G13" i="128"/>
  <c r="F13" i="128"/>
  <c r="E13" i="128"/>
  <c r="D13" i="128"/>
  <c r="C13" i="128"/>
  <c r="B13" i="128"/>
  <c r="A13" i="128"/>
  <c r="H11" i="128"/>
  <c r="AI9" i="14"/>
  <c r="H10" i="128"/>
  <c r="G10" i="128"/>
  <c r="F10" i="128"/>
  <c r="E10" i="128"/>
  <c r="D10" i="128"/>
  <c r="C10" i="128"/>
  <c r="B10" i="128"/>
  <c r="A10" i="128"/>
  <c r="X9" i="128"/>
  <c r="W9" i="128"/>
  <c r="V9" i="128"/>
  <c r="U9" i="128"/>
  <c r="T9" i="128"/>
  <c r="S9" i="128"/>
  <c r="R9" i="128"/>
  <c r="Q9" i="128"/>
  <c r="P9" i="128"/>
  <c r="O9" i="128"/>
  <c r="N9" i="128"/>
  <c r="M9" i="128"/>
  <c r="L9" i="128"/>
  <c r="K9" i="128"/>
  <c r="J9" i="128"/>
  <c r="I9" i="128"/>
  <c r="H9" i="128"/>
  <c r="G9" i="128"/>
  <c r="F9" i="128"/>
  <c r="E9" i="128"/>
  <c r="D9" i="128"/>
  <c r="C9" i="128"/>
  <c r="B9" i="128"/>
  <c r="I7" i="128"/>
  <c r="E7" i="128"/>
  <c r="B7" i="128"/>
  <c r="B6" i="128"/>
  <c r="A6" i="128"/>
  <c r="H26" i="127"/>
  <c r="AG24" i="14"/>
  <c r="H25" i="127"/>
  <c r="G25" i="127"/>
  <c r="F25" i="127"/>
  <c r="E25" i="127"/>
  <c r="D25" i="127"/>
  <c r="C25" i="127"/>
  <c r="B25" i="127"/>
  <c r="A25" i="127"/>
  <c r="H23" i="127"/>
  <c r="AG21" i="14"/>
  <c r="H22" i="127"/>
  <c r="G22" i="127"/>
  <c r="F22" i="127"/>
  <c r="E22" i="127"/>
  <c r="D22" i="127"/>
  <c r="C22" i="127"/>
  <c r="B22" i="127"/>
  <c r="A22" i="127"/>
  <c r="H20" i="127"/>
  <c r="H19" i="127"/>
  <c r="G19" i="127"/>
  <c r="F19" i="127"/>
  <c r="E19" i="127"/>
  <c r="D19" i="127"/>
  <c r="C19" i="127"/>
  <c r="B19" i="127"/>
  <c r="A19" i="127"/>
  <c r="H17" i="127"/>
  <c r="AG15" i="14"/>
  <c r="H16" i="127"/>
  <c r="G16" i="127"/>
  <c r="F16" i="127"/>
  <c r="E16" i="127"/>
  <c r="D16" i="127"/>
  <c r="C16" i="127"/>
  <c r="B16" i="127"/>
  <c r="A16" i="127"/>
  <c r="H14" i="127"/>
  <c r="AG12" i="14"/>
  <c r="H13" i="127"/>
  <c r="G13" i="127"/>
  <c r="F13" i="127"/>
  <c r="E13" i="127"/>
  <c r="D13" i="127"/>
  <c r="C13" i="127"/>
  <c r="B13" i="127"/>
  <c r="A13" i="127"/>
  <c r="H11" i="127"/>
  <c r="AG9" i="14"/>
  <c r="H10" i="127"/>
  <c r="G10" i="127"/>
  <c r="F10" i="127"/>
  <c r="E10" i="127"/>
  <c r="D10" i="127"/>
  <c r="C10" i="127"/>
  <c r="B10" i="127"/>
  <c r="A10"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6"/>
  <c r="H25" i="126"/>
  <c r="G25" i="126"/>
  <c r="F25" i="126"/>
  <c r="E25" i="126"/>
  <c r="D25" i="126"/>
  <c r="C25" i="126"/>
  <c r="B25" i="126"/>
  <c r="A25" i="126"/>
  <c r="H23" i="126"/>
  <c r="H22" i="126"/>
  <c r="G22" i="126"/>
  <c r="F22" i="126"/>
  <c r="E22" i="126"/>
  <c r="D22" i="126"/>
  <c r="C22" i="126"/>
  <c r="B22" i="126"/>
  <c r="A22" i="126"/>
  <c r="H20" i="126"/>
  <c r="H19" i="126"/>
  <c r="G19" i="126"/>
  <c r="F19" i="126"/>
  <c r="E19" i="126"/>
  <c r="D19" i="126"/>
  <c r="C19" i="126"/>
  <c r="B19" i="126"/>
  <c r="A19" i="126"/>
  <c r="H17" i="126"/>
  <c r="H16" i="126"/>
  <c r="G16" i="126"/>
  <c r="F16" i="126"/>
  <c r="E16" i="126"/>
  <c r="D16" i="126"/>
  <c r="C16" i="126"/>
  <c r="B16" i="126"/>
  <c r="A16" i="126"/>
  <c r="H14" i="126"/>
  <c r="H13" i="126"/>
  <c r="G13" i="126"/>
  <c r="F13" i="126"/>
  <c r="E13" i="126"/>
  <c r="D13" i="126"/>
  <c r="C13" i="126"/>
  <c r="B13" i="126"/>
  <c r="A13" i="126"/>
  <c r="H11" i="126"/>
  <c r="H10" i="126"/>
  <c r="G10" i="126"/>
  <c r="F10" i="126"/>
  <c r="E10" i="126"/>
  <c r="D10" i="126"/>
  <c r="C10" i="126"/>
  <c r="B10" i="126"/>
  <c r="A10"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H26" i="125"/>
  <c r="H25" i="125"/>
  <c r="G25" i="125"/>
  <c r="F25" i="125"/>
  <c r="E25" i="125"/>
  <c r="D25" i="125"/>
  <c r="C25" i="125"/>
  <c r="B25" i="125"/>
  <c r="A25" i="125"/>
  <c r="H23" i="125"/>
  <c r="H22" i="125"/>
  <c r="G22" i="125"/>
  <c r="F22" i="125"/>
  <c r="E22" i="125"/>
  <c r="D22" i="125"/>
  <c r="C22" i="125"/>
  <c r="B22" i="125"/>
  <c r="A22" i="125"/>
  <c r="H20" i="125"/>
  <c r="H19" i="125"/>
  <c r="G19" i="125"/>
  <c r="F19" i="125"/>
  <c r="E19" i="125"/>
  <c r="D19" i="125"/>
  <c r="C19" i="125"/>
  <c r="B19" i="125"/>
  <c r="A19" i="125"/>
  <c r="H17" i="125"/>
  <c r="H16" i="125"/>
  <c r="G16" i="125"/>
  <c r="F16" i="125"/>
  <c r="E16" i="125"/>
  <c r="D16" i="125"/>
  <c r="C16" i="125"/>
  <c r="B16" i="125"/>
  <c r="A16" i="125"/>
  <c r="H14" i="125"/>
  <c r="H13" i="125"/>
  <c r="G13" i="125"/>
  <c r="F13" i="125"/>
  <c r="E13" i="125"/>
  <c r="D13" i="125"/>
  <c r="C13" i="125"/>
  <c r="B13" i="125"/>
  <c r="A13" i="125"/>
  <c r="H11" i="125"/>
  <c r="H10" i="125"/>
  <c r="G10" i="125"/>
  <c r="F10" i="125"/>
  <c r="E10" i="125"/>
  <c r="D10" i="125"/>
  <c r="C10" i="125"/>
  <c r="B10" i="125"/>
  <c r="A10" i="125"/>
  <c r="X9" i="125"/>
  <c r="W9" i="125"/>
  <c r="V9" i="125"/>
  <c r="U9" i="125"/>
  <c r="T9" i="125"/>
  <c r="S9" i="125"/>
  <c r="R9" i="125"/>
  <c r="Q9" i="125"/>
  <c r="P9" i="125"/>
  <c r="O9" i="125"/>
  <c r="N9" i="125"/>
  <c r="M9" i="125"/>
  <c r="L9" i="125"/>
  <c r="K9" i="125"/>
  <c r="J9" i="125"/>
  <c r="I9" i="125"/>
  <c r="H9" i="125"/>
  <c r="G9" i="125"/>
  <c r="F9" i="125"/>
  <c r="E9" i="125"/>
  <c r="D9" i="125"/>
  <c r="C9" i="125"/>
  <c r="B9" i="125"/>
  <c r="I7" i="125"/>
  <c r="E7" i="125"/>
  <c r="B7" i="125"/>
  <c r="B6" i="125"/>
  <c r="A6" i="125"/>
  <c r="H26" i="123"/>
  <c r="AC24" i="14"/>
  <c r="H25" i="123"/>
  <c r="G25" i="123"/>
  <c r="F25" i="123"/>
  <c r="E25" i="123"/>
  <c r="D25" i="123"/>
  <c r="C25" i="123"/>
  <c r="B25" i="123"/>
  <c r="A25" i="123"/>
  <c r="H23" i="123"/>
  <c r="H22" i="123"/>
  <c r="G22" i="123"/>
  <c r="F22" i="123"/>
  <c r="E22" i="123"/>
  <c r="D22" i="123"/>
  <c r="C22" i="123"/>
  <c r="B22" i="123"/>
  <c r="A22" i="123"/>
  <c r="H20" i="123"/>
  <c r="AC18" i="14"/>
  <c r="H19" i="123"/>
  <c r="G19" i="123"/>
  <c r="F19" i="123"/>
  <c r="E19" i="123"/>
  <c r="D19" i="123"/>
  <c r="C19" i="123"/>
  <c r="B19" i="123"/>
  <c r="A19" i="123"/>
  <c r="H17" i="123"/>
  <c r="AC15" i="14"/>
  <c r="H16" i="123"/>
  <c r="G16" i="123"/>
  <c r="F16" i="123"/>
  <c r="E16" i="123"/>
  <c r="D16" i="123"/>
  <c r="C16" i="123"/>
  <c r="B16" i="123"/>
  <c r="A16" i="123"/>
  <c r="H14" i="123"/>
  <c r="AC12" i="14"/>
  <c r="H13" i="123"/>
  <c r="G13" i="123"/>
  <c r="F13" i="123"/>
  <c r="E13" i="123"/>
  <c r="D13" i="123"/>
  <c r="C13" i="123"/>
  <c r="B13" i="123"/>
  <c r="A13" i="123"/>
  <c r="H11" i="123"/>
  <c r="H10" i="123"/>
  <c r="G10" i="123"/>
  <c r="F10" i="123"/>
  <c r="E10" i="123"/>
  <c r="D10" i="123"/>
  <c r="C10" i="123"/>
  <c r="B10" i="123"/>
  <c r="A10"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AA24" i="14"/>
  <c r="H25" i="122"/>
  <c r="G25" i="122"/>
  <c r="F25" i="122"/>
  <c r="E25" i="122"/>
  <c r="D25" i="122"/>
  <c r="C25" i="122"/>
  <c r="B25" i="122"/>
  <c r="A25" i="122"/>
  <c r="H23" i="122"/>
  <c r="AA21" i="14"/>
  <c r="H22" i="122"/>
  <c r="G22" i="122"/>
  <c r="F22" i="122"/>
  <c r="E22" i="122"/>
  <c r="D22" i="122"/>
  <c r="C22" i="122"/>
  <c r="B22" i="122"/>
  <c r="A22" i="122"/>
  <c r="H20" i="122"/>
  <c r="H19" i="122"/>
  <c r="G19" i="122"/>
  <c r="F19" i="122"/>
  <c r="E19" i="122"/>
  <c r="D19" i="122"/>
  <c r="C19" i="122"/>
  <c r="B19" i="122"/>
  <c r="A19" i="122"/>
  <c r="H17" i="122"/>
  <c r="H16" i="122"/>
  <c r="G16" i="122"/>
  <c r="F16" i="122"/>
  <c r="E16" i="122"/>
  <c r="D16" i="122"/>
  <c r="C16" i="122"/>
  <c r="B16" i="122"/>
  <c r="A16" i="122"/>
  <c r="H14" i="122"/>
  <c r="AA12" i="14"/>
  <c r="H13" i="122"/>
  <c r="G13" i="122"/>
  <c r="F13" i="122"/>
  <c r="E13" i="122"/>
  <c r="D13" i="122"/>
  <c r="C13" i="122"/>
  <c r="B13" i="122"/>
  <c r="A13" i="122"/>
  <c r="H11" i="122"/>
  <c r="H10" i="122"/>
  <c r="G10" i="122"/>
  <c r="F10" i="122"/>
  <c r="E10" i="122"/>
  <c r="D10" i="122"/>
  <c r="C10" i="122"/>
  <c r="B10" i="122"/>
  <c r="A10"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H25" i="121"/>
  <c r="G25" i="121"/>
  <c r="F25" i="121"/>
  <c r="E25" i="121"/>
  <c r="D25" i="121"/>
  <c r="C25" i="121"/>
  <c r="B25" i="121"/>
  <c r="A25" i="121"/>
  <c r="H23" i="121"/>
  <c r="H22" i="121"/>
  <c r="G22" i="121"/>
  <c r="F22" i="121"/>
  <c r="E22" i="121"/>
  <c r="D22" i="121"/>
  <c r="C22" i="121"/>
  <c r="B22" i="121"/>
  <c r="A22" i="121"/>
  <c r="H20" i="121"/>
  <c r="H19" i="121"/>
  <c r="G19" i="121"/>
  <c r="F19" i="121"/>
  <c r="E19" i="121"/>
  <c r="D19" i="121"/>
  <c r="C19" i="121"/>
  <c r="B19" i="121"/>
  <c r="A19" i="121"/>
  <c r="H17" i="121"/>
  <c r="Y15" i="14"/>
  <c r="H16" i="121"/>
  <c r="G16" i="121"/>
  <c r="F16" i="121"/>
  <c r="E16" i="121"/>
  <c r="D16" i="121"/>
  <c r="C16" i="121"/>
  <c r="B16" i="121"/>
  <c r="A16" i="121"/>
  <c r="H14" i="121"/>
  <c r="H13" i="121"/>
  <c r="G13" i="121"/>
  <c r="F13" i="121"/>
  <c r="E13" i="121"/>
  <c r="D13" i="121"/>
  <c r="C13" i="121"/>
  <c r="B13" i="121"/>
  <c r="A13" i="121"/>
  <c r="H11" i="121"/>
  <c r="Y9" i="14"/>
  <c r="H10" i="121"/>
  <c r="G10" i="121"/>
  <c r="F10" i="121"/>
  <c r="E10" i="121"/>
  <c r="D10" i="121"/>
  <c r="C10" i="121"/>
  <c r="B10" i="121"/>
  <c r="A10"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H25" i="120"/>
  <c r="G25" i="120"/>
  <c r="F25" i="120"/>
  <c r="E25" i="120"/>
  <c r="D25" i="120"/>
  <c r="C25" i="120"/>
  <c r="B25" i="120"/>
  <c r="A25" i="120"/>
  <c r="H23" i="120"/>
  <c r="W21" i="14"/>
  <c r="H22" i="120"/>
  <c r="G22" i="120"/>
  <c r="F22" i="120"/>
  <c r="E22" i="120"/>
  <c r="D22" i="120"/>
  <c r="C22" i="120"/>
  <c r="B22" i="120"/>
  <c r="A22" i="120"/>
  <c r="H20" i="120"/>
  <c r="W18" i="14"/>
  <c r="H19" i="120"/>
  <c r="G19" i="120"/>
  <c r="F19" i="120"/>
  <c r="E19" i="120"/>
  <c r="D19" i="120"/>
  <c r="C19" i="120"/>
  <c r="B19" i="120"/>
  <c r="A19" i="120"/>
  <c r="H17" i="120"/>
  <c r="W15" i="14"/>
  <c r="H16" i="120"/>
  <c r="G16" i="120"/>
  <c r="F16" i="120"/>
  <c r="E16" i="120"/>
  <c r="D16" i="120"/>
  <c r="C16" i="120"/>
  <c r="B16" i="120"/>
  <c r="A16" i="120"/>
  <c r="H14" i="120"/>
  <c r="W12" i="14"/>
  <c r="H13" i="120"/>
  <c r="G13" i="120"/>
  <c r="F13" i="120"/>
  <c r="E13" i="120"/>
  <c r="D13" i="120"/>
  <c r="C13" i="120"/>
  <c r="B13" i="120"/>
  <c r="A13" i="120"/>
  <c r="H11" i="120"/>
  <c r="W9" i="14"/>
  <c r="H10" i="120"/>
  <c r="G10" i="120"/>
  <c r="F10" i="120"/>
  <c r="E10" i="120"/>
  <c r="D10" i="120"/>
  <c r="C10" i="120"/>
  <c r="B10" i="120"/>
  <c r="A10"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H25" i="91"/>
  <c r="G25" i="91"/>
  <c r="F25" i="91"/>
  <c r="E25" i="91"/>
  <c r="D25" i="91"/>
  <c r="C25" i="91"/>
  <c r="B25" i="91"/>
  <c r="A25" i="91"/>
  <c r="H23" i="91"/>
  <c r="H22" i="91"/>
  <c r="G22" i="91"/>
  <c r="F22" i="91"/>
  <c r="E22" i="91"/>
  <c r="D22" i="91"/>
  <c r="C22" i="91"/>
  <c r="B22" i="91"/>
  <c r="A22" i="91"/>
  <c r="H20" i="91"/>
  <c r="H19" i="91"/>
  <c r="G19" i="91"/>
  <c r="F19" i="91"/>
  <c r="E19" i="91"/>
  <c r="D19" i="91"/>
  <c r="C19" i="91"/>
  <c r="B19" i="91"/>
  <c r="A19" i="91"/>
  <c r="H17" i="91"/>
  <c r="H16" i="91"/>
  <c r="G16" i="91"/>
  <c r="F16" i="91"/>
  <c r="E16" i="91"/>
  <c r="D16" i="91"/>
  <c r="C16" i="91"/>
  <c r="B16" i="91"/>
  <c r="A16" i="91"/>
  <c r="H14" i="91"/>
  <c r="H13" i="91"/>
  <c r="G13" i="91"/>
  <c r="F13" i="91"/>
  <c r="E13" i="91"/>
  <c r="D13" i="91"/>
  <c r="C13" i="91"/>
  <c r="B13" i="91"/>
  <c r="A13" i="91"/>
  <c r="H11" i="91"/>
  <c r="H10" i="91"/>
  <c r="G10" i="91"/>
  <c r="F10" i="91"/>
  <c r="E10" i="91"/>
  <c r="D10" i="91"/>
  <c r="C10" i="91"/>
  <c r="B10" i="91"/>
  <c r="A10"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S24" i="14"/>
  <c r="H25" i="90"/>
  <c r="G25" i="90"/>
  <c r="F25" i="90"/>
  <c r="E25" i="90"/>
  <c r="D25" i="90"/>
  <c r="C25" i="90"/>
  <c r="B25" i="90"/>
  <c r="A25" i="90"/>
  <c r="H23" i="90"/>
  <c r="S21" i="14"/>
  <c r="H22" i="90"/>
  <c r="G22" i="90"/>
  <c r="F22" i="90"/>
  <c r="E22" i="90"/>
  <c r="D22" i="90"/>
  <c r="C22" i="90"/>
  <c r="B22" i="90"/>
  <c r="A22" i="90"/>
  <c r="H20" i="90"/>
  <c r="S18" i="14"/>
  <c r="H19" i="90"/>
  <c r="G19" i="90"/>
  <c r="F19" i="90"/>
  <c r="E19" i="90"/>
  <c r="D19" i="90"/>
  <c r="C19" i="90"/>
  <c r="B19" i="90"/>
  <c r="A19" i="90"/>
  <c r="H17" i="90"/>
  <c r="H16" i="90"/>
  <c r="G16" i="90"/>
  <c r="F16" i="90"/>
  <c r="E16" i="90"/>
  <c r="D16" i="90"/>
  <c r="C16" i="90"/>
  <c r="B16" i="90"/>
  <c r="A16" i="90"/>
  <c r="H14" i="90"/>
  <c r="H13" i="90"/>
  <c r="G13" i="90"/>
  <c r="F13" i="90"/>
  <c r="E13" i="90"/>
  <c r="D13" i="90"/>
  <c r="C13" i="90"/>
  <c r="B13" i="90"/>
  <c r="A13" i="90"/>
  <c r="H11" i="90"/>
  <c r="S9" i="14"/>
  <c r="H10" i="90"/>
  <c r="G10" i="90"/>
  <c r="F10" i="90"/>
  <c r="E10" i="90"/>
  <c r="D10" i="90"/>
  <c r="C10" i="90"/>
  <c r="B10" i="90"/>
  <c r="A10"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Q24" i="14"/>
  <c r="H25" i="87"/>
  <c r="G25" i="87"/>
  <c r="F25" i="87"/>
  <c r="E25" i="87"/>
  <c r="D25" i="87"/>
  <c r="C25" i="87"/>
  <c r="B25" i="87"/>
  <c r="A25" i="87"/>
  <c r="H23" i="87"/>
  <c r="Q21" i="14"/>
  <c r="H22" i="87"/>
  <c r="G22" i="87"/>
  <c r="F22" i="87"/>
  <c r="E22" i="87"/>
  <c r="D22" i="87"/>
  <c r="C22" i="87"/>
  <c r="B22" i="87"/>
  <c r="A22" i="87"/>
  <c r="H20" i="87"/>
  <c r="Q18" i="14"/>
  <c r="H19" i="87"/>
  <c r="G19" i="87"/>
  <c r="F19" i="87"/>
  <c r="E19" i="87"/>
  <c r="D19" i="87"/>
  <c r="C19" i="87"/>
  <c r="B19" i="87"/>
  <c r="A19" i="87"/>
  <c r="H17" i="87"/>
  <c r="Q15" i="14"/>
  <c r="H16" i="87"/>
  <c r="G16" i="87"/>
  <c r="F16" i="87"/>
  <c r="E16" i="87"/>
  <c r="D16" i="87"/>
  <c r="C16" i="87"/>
  <c r="B16" i="87"/>
  <c r="A16" i="87"/>
  <c r="H14" i="87"/>
  <c r="Q12" i="14"/>
  <c r="H13" i="87"/>
  <c r="G13" i="87"/>
  <c r="F13" i="87"/>
  <c r="E13" i="87"/>
  <c r="D13" i="87"/>
  <c r="C13" i="87"/>
  <c r="B13" i="87"/>
  <c r="A13" i="87"/>
  <c r="H11" i="87"/>
  <c r="H10" i="87"/>
  <c r="G10" i="87"/>
  <c r="F10" i="87"/>
  <c r="E10" i="87"/>
  <c r="D10" i="87"/>
  <c r="C10" i="87"/>
  <c r="B10" i="87"/>
  <c r="A10"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H19" i="83"/>
  <c r="G19" i="83"/>
  <c r="F19" i="83"/>
  <c r="E19" i="83"/>
  <c r="D19" i="83"/>
  <c r="C19" i="83"/>
  <c r="B19" i="83"/>
  <c r="A19" i="83"/>
  <c r="H17" i="83"/>
  <c r="H16" i="83"/>
  <c r="G16" i="83"/>
  <c r="F16" i="83"/>
  <c r="E16" i="83"/>
  <c r="D16" i="83"/>
  <c r="C16" i="83"/>
  <c r="B16" i="83"/>
  <c r="A16" i="83"/>
  <c r="H14" i="83"/>
  <c r="H13" i="83"/>
  <c r="G13" i="83"/>
  <c r="F13" i="83"/>
  <c r="E13" i="83"/>
  <c r="D13" i="83"/>
  <c r="C13" i="83"/>
  <c r="B13" i="83"/>
  <c r="A13" i="83"/>
  <c r="H11" i="83"/>
  <c r="O9" i="14"/>
  <c r="H10" i="83"/>
  <c r="G10" i="83"/>
  <c r="F10" i="83"/>
  <c r="E10" i="83"/>
  <c r="D10" i="83"/>
  <c r="C10" i="83"/>
  <c r="B10" i="83"/>
  <c r="A10"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H25" i="79"/>
  <c r="G25" i="79"/>
  <c r="F25" i="79"/>
  <c r="E25" i="79"/>
  <c r="D25" i="79"/>
  <c r="C25" i="79"/>
  <c r="B25" i="79"/>
  <c r="A25" i="79"/>
  <c r="H23" i="79"/>
  <c r="M21" i="14"/>
  <c r="H22" i="79"/>
  <c r="G22" i="79"/>
  <c r="F22" i="79"/>
  <c r="E22" i="79"/>
  <c r="D22" i="79"/>
  <c r="C22" i="79"/>
  <c r="B22" i="79"/>
  <c r="A22" i="79"/>
  <c r="H20" i="79"/>
  <c r="H19" i="79"/>
  <c r="G19" i="79"/>
  <c r="F19" i="79"/>
  <c r="E19" i="79"/>
  <c r="D19" i="79"/>
  <c r="C19" i="79"/>
  <c r="B19" i="79"/>
  <c r="A19" i="79"/>
  <c r="H17" i="79"/>
  <c r="M15" i="14"/>
  <c r="H16" i="79"/>
  <c r="G16" i="79"/>
  <c r="F16" i="79"/>
  <c r="E16" i="79"/>
  <c r="D16" i="79"/>
  <c r="C16" i="79"/>
  <c r="B16" i="79"/>
  <c r="A16" i="79"/>
  <c r="H14" i="79"/>
  <c r="M12" i="14"/>
  <c r="H13" i="79"/>
  <c r="G13" i="79"/>
  <c r="F13" i="79"/>
  <c r="E13" i="79"/>
  <c r="D13" i="79"/>
  <c r="C13" i="79"/>
  <c r="B13" i="79"/>
  <c r="A13" i="79"/>
  <c r="H11" i="79"/>
  <c r="H10" i="79"/>
  <c r="G10" i="79"/>
  <c r="F10" i="79"/>
  <c r="E10" i="79"/>
  <c r="D10" i="79"/>
  <c r="C10" i="79"/>
  <c r="B10" i="79"/>
  <c r="A10"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I9" i="74"/>
  <c r="H26" i="74"/>
  <c r="K24" i="14"/>
  <c r="H25" i="74"/>
  <c r="G25" i="74"/>
  <c r="F25" i="74"/>
  <c r="E25" i="74"/>
  <c r="D25" i="74"/>
  <c r="C25" i="74"/>
  <c r="B25" i="74"/>
  <c r="A25" i="74"/>
  <c r="H23" i="74"/>
  <c r="H22" i="74"/>
  <c r="G22" i="74"/>
  <c r="F22" i="74"/>
  <c r="E22" i="74"/>
  <c r="D22" i="74"/>
  <c r="C22" i="74"/>
  <c r="B22" i="74"/>
  <c r="A22" i="74"/>
  <c r="H20" i="74"/>
  <c r="H19" i="74"/>
  <c r="G19" i="74"/>
  <c r="F19" i="74"/>
  <c r="E19" i="74"/>
  <c r="D19" i="74"/>
  <c r="C19" i="74"/>
  <c r="B19" i="74"/>
  <c r="A19" i="74"/>
  <c r="H17" i="74"/>
  <c r="H16" i="74"/>
  <c r="G16" i="74"/>
  <c r="F16" i="74"/>
  <c r="E16" i="74"/>
  <c r="D16" i="74"/>
  <c r="C16" i="74"/>
  <c r="B16" i="74"/>
  <c r="A16" i="74"/>
  <c r="H14" i="74"/>
  <c r="K12" i="14"/>
  <c r="H13" i="74"/>
  <c r="G13" i="74"/>
  <c r="F13" i="74"/>
  <c r="E13" i="74"/>
  <c r="D13" i="74"/>
  <c r="C13" i="74"/>
  <c r="B13" i="74"/>
  <c r="A13" i="74"/>
  <c r="H11" i="74"/>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I15" i="14"/>
  <c r="AO24" i="14"/>
  <c r="W24" i="14"/>
  <c r="U24" i="14"/>
  <c r="O24" i="14"/>
  <c r="A1" i="140"/>
  <c r="A1" i="139"/>
  <c r="A1" i="138"/>
  <c r="A1" i="137"/>
  <c r="A1" i="136"/>
  <c r="A1" i="135"/>
  <c r="A1" i="134"/>
  <c r="A1" i="133"/>
  <c r="A1" i="132"/>
  <c r="A1" i="131"/>
  <c r="A1" i="129"/>
  <c r="A1" i="128"/>
  <c r="AG18" i="14"/>
  <c r="A1" i="127"/>
  <c r="A1" i="126"/>
  <c r="A1" i="125"/>
  <c r="AC21" i="14"/>
  <c r="AC9" i="14"/>
  <c r="A1" i="123"/>
  <c r="AA18" i="14"/>
  <c r="A1" i="122"/>
  <c r="A1" i="121"/>
  <c r="A1" i="120"/>
  <c r="CE18" i="14"/>
  <c r="CE12" i="14"/>
  <c r="CA12" i="14"/>
  <c r="BY24" i="14"/>
  <c r="BI21" i="14"/>
  <c r="J9" i="167"/>
  <c r="R9" i="169"/>
  <c r="R9" i="173"/>
  <c r="R9" i="166"/>
  <c r="J9" i="174"/>
  <c r="J9" i="180"/>
  <c r="R9" i="181"/>
  <c r="J9" i="189"/>
  <c r="J9" i="198"/>
  <c r="J9" i="202"/>
  <c r="R9" i="203"/>
  <c r="J9" i="185"/>
  <c r="J9" i="170"/>
  <c r="J9" i="176"/>
  <c r="R9" i="188"/>
  <c r="R10" i="196"/>
  <c r="J9" i="182"/>
  <c r="J9" i="184"/>
  <c r="R9" i="186"/>
  <c r="J9" i="199"/>
  <c r="R9" i="201"/>
  <c r="R9" i="184"/>
  <c r="J9" i="200"/>
  <c r="J9" i="164"/>
  <c r="K9" i="204"/>
  <c r="J9" i="169"/>
  <c r="R9" i="170"/>
  <c r="J9" i="175"/>
  <c r="R9" i="176"/>
  <c r="R9" i="185"/>
  <c r="R9" i="200"/>
  <c r="R9" i="175"/>
  <c r="J9" i="183"/>
  <c r="R9" i="168"/>
  <c r="R9" i="164"/>
  <c r="R9" i="167"/>
  <c r="J9" i="168"/>
  <c r="J9" i="173"/>
  <c r="R9" i="183"/>
  <c r="R9" i="187"/>
  <c r="R9" i="189"/>
  <c r="J10" i="196"/>
  <c r="R9" i="202"/>
  <c r="J9" i="203"/>
  <c r="S9" i="204"/>
  <c r="J9" i="187"/>
  <c r="J9" i="166"/>
  <c r="R9" i="174"/>
  <c r="J9" i="181"/>
  <c r="J9" i="186"/>
  <c r="J9" i="188"/>
  <c r="R9" i="198"/>
  <c r="AY9" i="14"/>
  <c r="AY21" i="14"/>
  <c r="AW18" i="14"/>
  <c r="AS21" i="14"/>
  <c r="Y24" i="14"/>
  <c r="S12" i="14"/>
  <c r="M24" i="14"/>
  <c r="K21" i="14"/>
  <c r="T9" i="167"/>
  <c r="T9" i="168"/>
  <c r="W9" i="170"/>
  <c r="L9" i="174"/>
  <c r="W9" i="174"/>
  <c r="L9" i="176"/>
  <c r="W9" i="183"/>
  <c r="T9" i="184"/>
  <c r="L9" i="198"/>
  <c r="W9" i="198"/>
  <c r="W9" i="199"/>
  <c r="L9" i="202"/>
  <c r="M9" i="204"/>
  <c r="T9" i="164"/>
  <c r="T9" i="166"/>
  <c r="O9" i="169"/>
  <c r="L9" i="170"/>
  <c r="T9" i="188"/>
  <c r="L9" i="199"/>
  <c r="T9" i="200"/>
  <c r="O9" i="183"/>
  <c r="O9" i="201"/>
  <c r="O9" i="202"/>
  <c r="W9" i="184"/>
  <c r="L9" i="167"/>
  <c r="L9" i="168"/>
  <c r="O9" i="170"/>
  <c r="O9" i="174"/>
  <c r="T9" i="180"/>
  <c r="L9" i="189"/>
  <c r="O9" i="198"/>
  <c r="O9" i="199"/>
  <c r="L9" i="164"/>
  <c r="L9" i="166"/>
  <c r="T9" i="169"/>
  <c r="T9" i="176"/>
  <c r="W9" i="185"/>
  <c r="T9" i="186"/>
  <c r="L9" i="200"/>
  <c r="W9" i="200"/>
  <c r="L9" i="173"/>
  <c r="W9" i="173"/>
  <c r="L9" i="181"/>
  <c r="L9" i="182"/>
  <c r="W9" i="182"/>
  <c r="T9" i="183"/>
  <c r="O9" i="184"/>
  <c r="L9" i="185"/>
  <c r="T9" i="201"/>
  <c r="T9" i="202"/>
  <c r="N9" i="168"/>
  <c r="V9" i="175"/>
  <c r="N9" i="182"/>
  <c r="P9" i="183"/>
  <c r="V9" i="185"/>
  <c r="N9" i="187"/>
  <c r="V9" i="202"/>
  <c r="V9" i="170"/>
  <c r="N9" i="173"/>
  <c r="V9" i="176"/>
  <c r="N9" i="188"/>
  <c r="V10" i="196"/>
  <c r="V9" i="199"/>
  <c r="N9" i="200"/>
  <c r="V9" i="164"/>
  <c r="V9" i="180"/>
  <c r="N9" i="185"/>
  <c r="N9" i="189"/>
  <c r="N9" i="202"/>
  <c r="V9" i="166"/>
  <c r="V9" i="169"/>
  <c r="N9" i="170"/>
  <c r="N9" i="175"/>
  <c r="V9" i="181"/>
  <c r="V9" i="184"/>
  <c r="N9" i="199"/>
  <c r="V9" i="174"/>
  <c r="N9" i="176"/>
  <c r="V9" i="186"/>
  <c r="V9" i="198"/>
  <c r="V9" i="201"/>
  <c r="V9" i="203"/>
  <c r="X9" i="198"/>
  <c r="X9" i="199"/>
  <c r="X9" i="169"/>
  <c r="X10" i="196"/>
  <c r="P9" i="198"/>
  <c r="P9" i="199"/>
  <c r="P9" i="169"/>
  <c r="X9" i="170"/>
  <c r="X9" i="182"/>
  <c r="P9" i="170"/>
  <c r="P9" i="182"/>
  <c r="X9" i="183"/>
  <c r="P10" i="196"/>
  <c r="CI9" i="14"/>
  <c r="CE15" i="14"/>
  <c r="CC18" i="14"/>
  <c r="CC9" i="14"/>
  <c r="CC21" i="14"/>
  <c r="BY15" i="14"/>
  <c r="BY9" i="14"/>
  <c r="BY21" i="14"/>
  <c r="BO24" i="14"/>
  <c r="BK12" i="14"/>
  <c r="BI24" i="14"/>
  <c r="BI15" i="14"/>
  <c r="Q9" i="181"/>
  <c r="Q9" i="189"/>
  <c r="Q9" i="169"/>
  <c r="Q10" i="196"/>
  <c r="X9" i="173"/>
  <c r="Q9" i="183"/>
  <c r="P9" i="184"/>
  <c r="Q9" i="198"/>
  <c r="Q9" i="199"/>
  <c r="O9" i="164"/>
  <c r="W9" i="164"/>
  <c r="Q9" i="173"/>
  <c r="P9" i="174"/>
  <c r="X9" i="174"/>
  <c r="O9" i="175"/>
  <c r="W9" i="175"/>
  <c r="Q9" i="184"/>
  <c r="P9" i="185"/>
  <c r="X9" i="185"/>
  <c r="O9" i="186"/>
  <c r="W9" i="186"/>
  <c r="Q9" i="200"/>
  <c r="P9" i="201"/>
  <c r="X9" i="201"/>
  <c r="P9" i="202"/>
  <c r="X9" i="202"/>
  <c r="O9" i="203"/>
  <c r="W9" i="203"/>
  <c r="P9" i="204"/>
  <c r="X9" i="204"/>
  <c r="X9" i="184"/>
  <c r="P9" i="200"/>
  <c r="P9" i="164"/>
  <c r="X9" i="164"/>
  <c r="O9" i="166"/>
  <c r="W9" i="166"/>
  <c r="Q9" i="174"/>
  <c r="P9" i="175"/>
  <c r="X9" i="175"/>
  <c r="O9" i="176"/>
  <c r="W9" i="176"/>
  <c r="Q9" i="185"/>
  <c r="P9" i="186"/>
  <c r="X9" i="186"/>
  <c r="O9" i="187"/>
  <c r="W9" i="187"/>
  <c r="Q9" i="201"/>
  <c r="Q9" i="202"/>
  <c r="P9" i="203"/>
  <c r="X9" i="203"/>
  <c r="Q9" i="204"/>
  <c r="Y9" i="204"/>
  <c r="Q9" i="182"/>
  <c r="Q9" i="170"/>
  <c r="P9" i="173"/>
  <c r="X9" i="200"/>
  <c r="Q9" i="164"/>
  <c r="P9" i="166"/>
  <c r="X9" i="166"/>
  <c r="O9" i="167"/>
  <c r="W9" i="167"/>
  <c r="Q9" i="175"/>
  <c r="P9" i="176"/>
  <c r="X9" i="176"/>
  <c r="O9" i="180"/>
  <c r="W9" i="180"/>
  <c r="Q9" i="186"/>
  <c r="P9" i="187"/>
  <c r="X9" i="187"/>
  <c r="O9" i="188"/>
  <c r="W9" i="188"/>
  <c r="Q9" i="203"/>
  <c r="R9" i="204"/>
  <c r="Q9" i="166"/>
  <c r="P9" i="167"/>
  <c r="X9" i="167"/>
  <c r="W9" i="168"/>
  <c r="Q9" i="176"/>
  <c r="P9" i="180"/>
  <c r="X9" i="180"/>
  <c r="O9" i="181"/>
  <c r="W9" i="181"/>
  <c r="Q9" i="187"/>
  <c r="P9" i="188"/>
  <c r="X9" i="188"/>
  <c r="O9" i="189"/>
  <c r="W9" i="189"/>
  <c r="Q9" i="167"/>
  <c r="P9" i="168"/>
  <c r="X9" i="168"/>
  <c r="Q9" i="180"/>
  <c r="P9" i="181"/>
  <c r="X9" i="181"/>
  <c r="I9" i="202"/>
  <c r="J9" i="204"/>
  <c r="BC15" i="14"/>
  <c r="BE21" i="14"/>
  <c r="BE24" i="14"/>
  <c r="AY24" i="14"/>
  <c r="AU24" i="14"/>
  <c r="AU12" i="14"/>
  <c r="AU9" i="14"/>
  <c r="AU18" i="14"/>
  <c r="AM9" i="14"/>
  <c r="AM21" i="14"/>
  <c r="AM12" i="14"/>
  <c r="AM24" i="14"/>
  <c r="AI15" i="14"/>
  <c r="AI21" i="14"/>
  <c r="AI24" i="14"/>
  <c r="AE9" i="14"/>
  <c r="Y21" i="14"/>
  <c r="Y12" i="14"/>
  <c r="AE21" i="14"/>
  <c r="AE15" i="14"/>
  <c r="AE12" i="14"/>
  <c r="AE18" i="14"/>
  <c r="U18" i="14"/>
  <c r="O18" i="14"/>
  <c r="U21" i="14"/>
  <c r="U15" i="14"/>
  <c r="U12" i="14"/>
  <c r="U9" i="14"/>
  <c r="A1" i="91"/>
  <c r="A1" i="90"/>
  <c r="A1" i="87"/>
  <c r="O21" i="14"/>
  <c r="O15" i="14"/>
  <c r="O12" i="14"/>
  <c r="A1" i="83"/>
  <c r="A1" i="79"/>
  <c r="A1" i="74"/>
  <c r="A1" i="29"/>
  <c r="M18" i="14" l="1"/>
  <c r="BY12" i="14"/>
  <c r="CA24" i="14"/>
  <c r="AE24" i="14"/>
  <c r="CA21" i="14"/>
  <c r="CK21" i="14" s="1"/>
  <c r="CA9" i="14"/>
  <c r="AQ9" i="14"/>
  <c r="I18" i="14"/>
  <c r="Y18" i="14"/>
  <c r="K18" i="14"/>
  <c r="K9" i="14"/>
  <c r="BK24" i="14"/>
  <c r="CI12" i="14"/>
  <c r="K15" i="14"/>
  <c r="CK15" i="14" s="1"/>
  <c r="M9" i="14"/>
  <c r="AW12" i="14"/>
  <c r="CI24" i="14"/>
  <c r="AA9" i="14"/>
  <c r="BA9" i="14"/>
  <c r="CK18" i="14" l="1"/>
  <c r="CK9" i="14"/>
  <c r="CK24" i="14"/>
  <c r="CK12" i="14"/>
</calcChain>
</file>

<file path=xl/sharedStrings.xml><?xml version="1.0" encoding="utf-8"?>
<sst xmlns="http://schemas.openxmlformats.org/spreadsheetml/2006/main" count="2804" uniqueCount="156">
  <si>
    <t>INSTITUTO NACIONAL ELECTORAL
SISTEMA DE GESTIÓN DE LA CALIDAD
ESTADO DE MÉXICO</t>
  </si>
  <si>
    <t>Fecha de corte: dd/mm/aaaa</t>
  </si>
  <si>
    <t>Version: 0</t>
  </si>
  <si>
    <t xml:space="preserve">TABLERO DE CONTROL DISTRITAL DE PROCESOS SUSTANTIVOS DEL SISTEMA DE GESTIÓN DE LA CALIDAD </t>
  </si>
  <si>
    <t>CAMPAÑA ANUAL INTENSA 2024                                          CAMPAÑA ESPECIAL DE ACTUALIZACIÓN PARA EL PROCESO ELECTORAL EXTRAORDINARIO (CEAPEE) 2024-2025</t>
  </si>
  <si>
    <t>Número</t>
  </si>
  <si>
    <t xml:space="preserve">PROCESOS SUSTANTIVOS E INDICADORES </t>
  </si>
  <si>
    <t xml:space="preserve">% AVANCE REGISTRADO </t>
  </si>
  <si>
    <t>DESCRIPCIÓN</t>
  </si>
  <si>
    <t>MEDICIÓN</t>
  </si>
  <si>
    <t xml:space="preserve">Proceso </t>
  </si>
  <si>
    <t>Dueño de Proceso</t>
  </si>
  <si>
    <t>Indicador</t>
  </si>
  <si>
    <t>Cálculo</t>
  </si>
  <si>
    <t xml:space="preserve">Periodo </t>
  </si>
  <si>
    <t>Estimado</t>
  </si>
  <si>
    <t>Nominativo</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</si>
  <si>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</si>
  <si>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</si>
  <si>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</si>
  <si>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</si>
  <si>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</si>
  <si>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</si>
  <si>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</si>
  <si>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</si>
  <si>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</si>
  <si>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</si>
  <si>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</si>
  <si>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</si>
  <si>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</si>
  <si>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</si>
  <si>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</si>
  <si>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</si>
  <si>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</si>
  <si>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</si>
  <si>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</si>
  <si>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</si>
  <si>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</si>
  <si>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</si>
  <si>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</si>
  <si>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</si>
  <si>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</si>
  <si>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</si>
  <si>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</si>
  <si>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</si>
  <si>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</si>
  <si>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</si>
  <si>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</si>
  <si>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</si>
  <si>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</si>
  <si>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</si>
  <si>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</si>
  <si>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</si>
  <si>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</si>
  <si>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</si>
  <si>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</si>
  <si>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</si>
  <si>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Estatal</t>
  </si>
  <si>
    <t>ENTREVISTA</t>
  </si>
  <si>
    <t xml:space="preserve"> Auxiliar de Atención Ciudadana</t>
  </si>
  <si>
    <t>Fichas requisitadas correctamente=</t>
  </si>
  <si>
    <t>(Fichas requisitadas correctamente / Fichas revisadas en la muestra del 10%) x 100</t>
  </si>
  <si>
    <t>Semanal (remesa)</t>
  </si>
  <si>
    <t>Fichas requistadas correctamente</t>
  </si>
  <si>
    <t>Fichas revisadas en la muestra del 10%</t>
  </si>
  <si>
    <t>TRÁMITE</t>
  </si>
  <si>
    <t>Operador de Equipo Tecnológico</t>
  </si>
  <si>
    <t>Trámites exitosos efectivos=</t>
  </si>
  <si>
    <t>(Número de trámites exitosos / Número de trámites aplicados) x 100</t>
  </si>
  <si>
    <t>Número de trámites exitosos</t>
  </si>
  <si>
    <t>Número de trámites aplicados</t>
  </si>
  <si>
    <t>TRANSFERENCIA DE LA INFORMACIÓN</t>
  </si>
  <si>
    <t>Responsable de Módulo</t>
  </si>
  <si>
    <t>Reenvíos exitosos =</t>
  </si>
  <si>
    <t>(Ejecución de los scripts de reenvío de notificaciones/Solicitud de reenvíos de scripts requeridos) x100</t>
  </si>
  <si>
    <t>Ejecución de los scripts de reenvío de notificaciones</t>
  </si>
  <si>
    <t>Solicitud de reevíos de scripts requeridos</t>
  </si>
  <si>
    <t>CONCILIACIÓN DE CREDENCIALES PARA VOTAR</t>
  </si>
  <si>
    <t xml:space="preserve">Credenciales disponibles para entrega = </t>
  </si>
  <si>
    <t>[(Credenciales recibidas - credenciales inconsistentes) / Credenciales recibidas] x 100</t>
  </si>
  <si>
    <t xml:space="preserve">Credenciales Recibidas - Credenciales inconsistentes </t>
  </si>
  <si>
    <t xml:space="preserve">Credenciales recibidas </t>
  </si>
  <si>
    <t xml:space="preserve">Arqueo de Credenciales = </t>
  </si>
  <si>
    <t>(Credenciales disponibles (físicas)/ Credenciales disponibles registradas en SIIRFE) x 100</t>
  </si>
  <si>
    <t>Credenciales disponibles (físicas)</t>
  </si>
  <si>
    <t>Credenciales disponibles registradas en SIIRFE</t>
  </si>
  <si>
    <t>ENTREGA DE LA CREDENCIAL PARA VOTAR</t>
  </si>
  <si>
    <t xml:space="preserve">Efectividad de entrega de CPV en MAC = </t>
  </si>
  <si>
    <t>(Total de credenciales entregadas / Total de ciudadanas y ciudadanos que acuden al MAC a recoger su credencial) x 100</t>
  </si>
  <si>
    <t xml:space="preserve">Total de credenciales entregadas </t>
  </si>
  <si>
    <t>Total de ciudadanas y ciudadanos que acuden al MAC a recoger su credencial</t>
  </si>
  <si>
    <t xml:space="preserve">Distrito </t>
  </si>
  <si>
    <t>Módulo</t>
  </si>
  <si>
    <t>TABLERO DE CONTROL DE PROCESOS SUSTANTIVOS DEL SISTEMA DE GESTIÓN DE LA CALIDAD</t>
  </si>
  <si>
    <t>SEMANA OPERATIVA</t>
  </si>
  <si>
    <t>% AVANCE REGISTRADO</t>
  </si>
  <si>
    <t>2024-41</t>
  </si>
  <si>
    <t>2024-42</t>
  </si>
  <si>
    <t>2024-43</t>
  </si>
  <si>
    <t>2024-44</t>
  </si>
  <si>
    <t>2024-45</t>
  </si>
  <si>
    <t>2024-46</t>
  </si>
  <si>
    <t>2024-47</t>
  </si>
  <si>
    <t>2024-48</t>
  </si>
  <si>
    <t>2024-49</t>
  </si>
  <si>
    <t>2024-50</t>
  </si>
  <si>
    <t>2024-51</t>
  </si>
  <si>
    <t>2024-52</t>
  </si>
  <si>
    <t>2024-53</t>
  </si>
  <si>
    <t>2024-54</t>
  </si>
  <si>
    <t>2024-55</t>
  </si>
  <si>
    <t>2024-56</t>
  </si>
  <si>
    <t>2024-57</t>
  </si>
  <si>
    <t>2024-58</t>
  </si>
  <si>
    <t>2024-59</t>
  </si>
  <si>
    <t>2025-01</t>
  </si>
  <si>
    <t>2025-02</t>
  </si>
  <si>
    <t>2025-03</t>
  </si>
  <si>
    <t>2025-04</t>
  </si>
  <si>
    <t>2025-05</t>
  </si>
  <si>
    <t>2025-06</t>
  </si>
  <si>
    <t>2025-07</t>
  </si>
  <si>
    <t>2025-08</t>
  </si>
  <si>
    <t>2025-09</t>
  </si>
  <si>
    <t>2025-10</t>
  </si>
  <si>
    <t>2025-11</t>
  </si>
  <si>
    <t>2025-12</t>
  </si>
  <si>
    <t>2025-13</t>
  </si>
  <si>
    <t>2025-14</t>
  </si>
  <si>
    <t>2025-15</t>
  </si>
  <si>
    <t>2025-16</t>
  </si>
  <si>
    <t>2025-17</t>
  </si>
  <si>
    <t>2025-18</t>
  </si>
  <si>
    <t>2025-19</t>
  </si>
  <si>
    <t>2025-20</t>
  </si>
  <si>
    <t>2025-21</t>
  </si>
  <si>
    <t>2025-22</t>
  </si>
  <si>
    <t>2025-23</t>
  </si>
  <si>
    <t>2025-24</t>
  </si>
  <si>
    <t>2025-25</t>
  </si>
  <si>
    <t>2025-26</t>
  </si>
  <si>
    <t>2025-27</t>
  </si>
  <si>
    <t>*Registre el valor nominal solicitado en la celda, el resultado proporcional esta automatizado.</t>
  </si>
  <si>
    <t xml:space="preserve">Semaforización </t>
  </si>
  <si>
    <t xml:space="preserve">Valor que requiere atención y justificación en el apartado de observaciones </t>
  </si>
  <si>
    <t xml:space="preserve">Valor suficiente </t>
  </si>
  <si>
    <t>Valor esperado</t>
  </si>
  <si>
    <t xml:space="preserve">CUADRO DE OBSERVACIONES </t>
  </si>
  <si>
    <t>Descripción</t>
  </si>
  <si>
    <t xml:space="preserve">No conformidad </t>
  </si>
  <si>
    <t xml:space="preserve">j6b </t>
  </si>
  <si>
    <t>El 15 de septiembre de 2024 el MAC 151252 fue asaltado por lo que desde la semana operativa 2024 44 se tienen ceros en los valores de trámites realizados y por ende los valores del proceso de entrevista y conciliación de credenciales para votar.</t>
  </si>
  <si>
    <t xml:space="preserve"> </t>
  </si>
  <si>
    <t>1,220</t>
  </si>
  <si>
    <t>3*</t>
  </si>
  <si>
    <t>Se recibió Credencial para Votar con inconsistencia en el CURP por lo que, de acuerdo a las instrucciones recibidas en el área de Actualización, se realizó una reimpresión para corregir esa inconsistencia de clave CURP (16 carácteres). 
De esta reimpresión, se recibió en la remesa 2024-53 una Credencial para Votar y el sistema SIIRFE-MAC la descontó en automático la que originó que físicamente se tienen 1,463 Credenciales para Votar, mientras que, en el SIIRFE-MAC se tienen 1,462 es decir; el sistema descontó en automático la credencial con inconsistencia
Se recibió Credencial para Votar con inconsistencia en el CURP por lo que deacuerdo a las instrucciones recibidas en el Area de Actualización, se realizó una reimpresión para corregir esa inconsistencias de clave CURP (16 digitos)
De esta reimpresión, se recibió en la remesa 2024-57 una Credencial para Votar y el sistema SIIRFE-MAC la descontó en automático la que originó que físicamente la remesa 2024-56 concluyó con 1689, Credenciales para Votar, mientras que, en el SIIRFE-MAC se tienen 1,688 es decir; el sistema descontó en automático la credencial con inconsistencia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</si>
</sst>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7"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8"/>
      <name val="Arial"/>
      <family val="2"/>
    </font>
    <font>
      <b/>
      <sz val="10"/>
      <color theme="3"/>
      <name val="Arial"/>
      <family val="2"/>
    </font>
    <font>
      <b/>
      <sz val="11"/>
      <color rgb="FF000000"/>
      <name val="Arial"/>
      <family val="2"/>
    </font>
    <font>
      <b/>
      <sz val="11"/>
      <color rgb="FFFFFFFF"/>
      <name val="Arial"/>
      <family val="2"/>
    </font>
    <font>
      <b/>
      <sz val="11"/>
      <color rgb="FF000000"/>
      <name val="Arial"/>
      <family val="2"/>
      <charset val="1"/>
    </font>
    <font>
      <b/>
      <sz val="11"/>
      <color rgb="FFFFFFFF"/>
      <name val="Arial"/>
      <family val="2"/>
      <charset val="1"/>
    </font>
  </fonts>
  <fills count="15">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
      <patternFill patternType="solid">
        <fgColor rgb="FFE7E6E6"/>
        <bgColor rgb="FF000000"/>
      </patternFill>
    </fill>
    <fill>
      <patternFill patternType="solid">
        <fgColor rgb="FF950054"/>
        <bgColor rgb="FF000000"/>
      </patternFill>
    </fill>
    <fill>
      <patternFill patternType="solid">
        <fgColor rgb="FFE7E6E6"/>
        <bgColor rgb="FFEBF1DE"/>
      </patternFill>
    </fill>
    <fill>
      <patternFill patternType="solid">
        <fgColor rgb="FF950054"/>
        <bgColor rgb="FFB8006E"/>
      </patternFill>
    </fill>
  </fills>
  <borders count="37">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double">
        <color rgb="FF808080"/>
      </left>
      <right style="double">
        <color rgb="FF808080"/>
      </right>
      <top style="double">
        <color rgb="FF808080"/>
      </top>
      <bottom style="double">
        <color rgb="FF808080"/>
      </bottom>
      <diagonal/>
    </border>
    <border>
      <left style="double">
        <color rgb="FF808080"/>
      </left>
      <right style="double">
        <color rgb="FF808080"/>
      </right>
      <top/>
      <bottom style="double">
        <color rgb="FF808080"/>
      </bottom>
      <diagonal/>
    </border>
    <border>
      <left style="double">
        <color rgb="FF808080"/>
      </left>
      <right style="double">
        <color rgb="FF808080"/>
      </right>
      <top style="double">
        <color rgb="FF808080"/>
      </top>
      <bottom/>
      <diagonal/>
    </border>
    <border>
      <left/>
      <right style="double">
        <color rgb="FF808080"/>
      </right>
      <top style="double">
        <color rgb="FF808080"/>
      </top>
      <bottom style="double">
        <color rgb="FF808080"/>
      </bottom>
      <diagonal/>
    </border>
    <border>
      <left/>
      <right style="double">
        <color rgb="FF808080"/>
      </right>
      <top/>
      <bottom style="double">
        <color rgb="FF808080"/>
      </bottom>
      <diagonal/>
    </border>
    <border>
      <left/>
      <right/>
      <top style="double">
        <color theme="0" tint="-0.499984740745262"/>
      </top>
      <bottom/>
      <diagonal/>
    </border>
    <border>
      <left/>
      <right style="double">
        <color theme="0" tint="-0.499984740745262"/>
      </right>
      <top style="double">
        <color theme="0" tint="-0.499984740745262"/>
      </top>
      <bottom/>
      <diagonal/>
    </border>
    <border>
      <left/>
      <right style="double">
        <color theme="0" tint="-0.499984740745262"/>
      </right>
      <top/>
      <bottom/>
      <diagonal/>
    </border>
    <border>
      <left style="double">
        <color theme="0" tint="-0.499984740745262"/>
      </left>
      <right/>
      <top/>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84">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2" fillId="0" borderId="0" xfId="0" applyFont="1" applyAlignment="1">
      <alignment vertical="center"/>
    </xf>
    <xf numFmtId="0" fontId="23" fillId="0" borderId="0" xfId="0" applyFont="1" applyAlignment="1">
      <alignment vertical="center"/>
    </xf>
    <xf numFmtId="0" fontId="25" fillId="0" borderId="0" xfId="0" applyFont="1" applyAlignment="1">
      <alignment horizontal="justify" vertical="center" wrapText="1"/>
    </xf>
    <xf numFmtId="49" fontId="25" fillId="0" borderId="0" xfId="0" applyNumberFormat="1" applyFont="1" applyAlignment="1">
      <alignment horizontal="right" vertical="center" wrapText="1"/>
    </xf>
    <xf numFmtId="0" fontId="15" fillId="2" borderId="1" xfId="0" applyFont="1" applyFill="1" applyBorder="1" applyAlignment="1">
      <alignment horizontal="center" vertical="center" wrapText="1"/>
    </xf>
    <xf numFmtId="0" fontId="9" fillId="0" borderId="0" xfId="0" applyFont="1" applyAlignment="1">
      <alignment horizontal="right" vertical="top" wrapText="1"/>
    </xf>
    <xf numFmtId="0" fontId="25" fillId="0" borderId="0" xfId="0" applyFont="1" applyAlignment="1">
      <alignment horizontal="center" vertical="center" wrapText="1"/>
    </xf>
    <xf numFmtId="2" fontId="21" fillId="0" borderId="0" xfId="0" applyNumberFormat="1" applyFont="1" applyAlignment="1">
      <alignment horizontal="center" vertical="center" wrapText="1"/>
    </xf>
    <xf numFmtId="0" fontId="5" fillId="0" borderId="9" xfId="0" applyFont="1" applyBorder="1" applyAlignment="1">
      <alignment horizontal="center" vertical="center" wrapText="1"/>
    </xf>
    <xf numFmtId="2" fontId="21" fillId="0" borderId="9" xfId="0" applyNumberFormat="1" applyFont="1" applyBorder="1" applyAlignment="1">
      <alignment horizontal="center" vertical="center" wrapText="1"/>
    </xf>
    <xf numFmtId="0" fontId="24"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5" fillId="0" borderId="0" xfId="0" applyNumberFormat="1" applyFont="1" applyAlignment="1">
      <alignment vertical="center" wrapText="1"/>
    </xf>
    <xf numFmtId="0" fontId="25" fillId="0" borderId="0" xfId="0" applyFont="1" applyAlignment="1">
      <alignment vertical="center" wrapText="1"/>
    </xf>
    <xf numFmtId="1" fontId="10" fillId="2" borderId="9" xfId="0" applyNumberFormat="1" applyFont="1" applyFill="1" applyBorder="1" applyAlignment="1">
      <alignment horizontal="center" vertical="top" wrapText="1"/>
    </xf>
    <xf numFmtId="0" fontId="20" fillId="0" borderId="0" xfId="0" applyFont="1" applyAlignment="1">
      <alignment horizontal="right"/>
    </xf>
    <xf numFmtId="3" fontId="18" fillId="4" borderId="12" xfId="4" applyNumberFormat="1" applyFont="1" applyFill="1" applyBorder="1" applyAlignment="1">
      <alignment horizontal="center" vertical="center"/>
    </xf>
    <xf numFmtId="0" fontId="27" fillId="2" borderId="12" xfId="0" applyFont="1" applyFill="1" applyBorder="1" applyAlignment="1">
      <alignment horizontal="center" vertical="center" wrapText="1"/>
    </xf>
    <xf numFmtId="3" fontId="12" fillId="4" borderId="12"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5" fillId="2" borderId="12" xfId="0" applyFont="1" applyFill="1" applyBorder="1" applyAlignment="1">
      <alignment horizontal="center" vertic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3"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0" fillId="0" borderId="8" xfId="5" applyFont="1" applyFill="1" applyBorder="1" applyAlignment="1">
      <alignment horizontal="center" vertical="center"/>
    </xf>
    <xf numFmtId="3" fontId="17" fillId="0" borderId="8" xfId="5" applyNumberFormat="1" applyFont="1" applyFill="1" applyBorder="1" applyAlignment="1">
      <alignment horizontal="center" vertical="center" wrapText="1"/>
    </xf>
    <xf numFmtId="0" fontId="29" fillId="2" borderId="12" xfId="0" applyFont="1" applyFill="1" applyBorder="1" applyAlignment="1">
      <alignment horizontal="center" vertical="center" wrapText="1"/>
    </xf>
    <xf numFmtId="3" fontId="5" fillId="2" borderId="12" xfId="4" applyNumberFormat="1" applyFont="1" applyFill="1" applyBorder="1" applyAlignment="1">
      <alignment horizontal="center" vertical="center"/>
    </xf>
    <xf numFmtId="0" fontId="6" fillId="0" borderId="0" xfId="0" applyFont="1" applyAlignment="1">
      <alignment vertical="center"/>
    </xf>
    <xf numFmtId="0" fontId="6" fillId="0" borderId="11"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center" vertical="center" wrapText="1"/>
    </xf>
    <xf numFmtId="9" fontId="19"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1" fillId="0" borderId="0" xfId="5" applyFont="1" applyFill="1" applyBorder="1" applyAlignment="1">
      <alignment horizontal="center" vertical="center" wrapText="1"/>
    </xf>
    <xf numFmtId="0" fontId="30" fillId="0" borderId="0" xfId="0" applyFont="1" applyAlignment="1">
      <alignment horizontal="left" vertical="top" wrapText="1"/>
    </xf>
    <xf numFmtId="0" fontId="6" fillId="0" borderId="0" xfId="0" applyFont="1" applyAlignment="1">
      <alignment horizontal="left" vertical="top"/>
    </xf>
    <xf numFmtId="0" fontId="16" fillId="0" borderId="0" xfId="0" applyFont="1" applyAlignment="1">
      <alignment wrapText="1"/>
    </xf>
    <xf numFmtId="0" fontId="20" fillId="0" borderId="0" xfId="0" applyFont="1" applyAlignment="1">
      <alignment horizontal="right" vertical="center"/>
    </xf>
    <xf numFmtId="0" fontId="9" fillId="0" borderId="0" xfId="0" applyFont="1" applyAlignment="1">
      <alignment horizontal="right" vertical="center" wrapText="1"/>
    </xf>
    <xf numFmtId="3" fontId="13" fillId="9" borderId="12" xfId="0" applyNumberFormat="1" applyFont="1" applyFill="1" applyBorder="1" applyAlignment="1">
      <alignment horizontal="center" vertical="center" wrapText="1"/>
    </xf>
    <xf numFmtId="0" fontId="1" fillId="0" borderId="0" xfId="0" applyFont="1" applyAlignment="1">
      <alignment horizontal="left" vertical="center"/>
    </xf>
    <xf numFmtId="0" fontId="33" fillId="11" borderId="28" xfId="0" applyFont="1" applyFill="1" applyBorder="1" applyAlignment="1">
      <alignment horizontal="center" vertical="center"/>
    </xf>
    <xf numFmtId="0" fontId="34" fillId="12" borderId="29" xfId="0" applyFont="1" applyFill="1" applyBorder="1" applyAlignment="1">
      <alignment horizontal="center" vertical="center"/>
    </xf>
    <xf numFmtId="0" fontId="18" fillId="4" borderId="12" xfId="4" applyNumberFormat="1" applyFont="1" applyFill="1" applyBorder="1" applyAlignment="1">
      <alignment horizontal="center" vertical="center"/>
    </xf>
    <xf numFmtId="0" fontId="5" fillId="2" borderId="12" xfId="4" applyNumberFormat="1" applyFont="1" applyFill="1" applyBorder="1" applyAlignment="1">
      <alignment horizontal="center" vertical="center"/>
    </xf>
    <xf numFmtId="0" fontId="33" fillId="11" borderId="30" xfId="0" applyFont="1" applyFill="1" applyBorder="1" applyAlignment="1">
      <alignment horizontal="center" vertical="center"/>
    </xf>
    <xf numFmtId="0" fontId="13" fillId="0" borderId="12" xfId="0" applyFont="1" applyBorder="1" applyAlignment="1">
      <alignment horizontal="center" vertical="center" wrapText="1"/>
    </xf>
    <xf numFmtId="0" fontId="35" fillId="13" borderId="31" xfId="0" applyFont="1" applyFill="1" applyBorder="1" applyAlignment="1">
      <alignment horizontal="center" vertical="center"/>
    </xf>
    <xf numFmtId="0" fontId="36" fillId="14" borderId="32" xfId="0" applyFont="1" applyFill="1" applyBorder="1" applyAlignment="1">
      <alignment horizontal="center" vertical="center"/>
    </xf>
    <xf numFmtId="0" fontId="35" fillId="13" borderId="28" xfId="0" applyFont="1" applyFill="1" applyBorder="1" applyAlignment="1">
      <alignment horizontal="center" vertical="center"/>
    </xf>
    <xf numFmtId="0" fontId="36" fillId="14" borderId="29" xfId="0" applyFont="1" applyFill="1" applyBorder="1" applyAlignment="1">
      <alignment horizontal="center" vertical="center"/>
    </xf>
    <xf numFmtId="0" fontId="33" fillId="11" borderId="31" xfId="0" applyFont="1" applyFill="1" applyBorder="1" applyAlignment="1">
      <alignment horizontal="center" vertical="center"/>
    </xf>
    <xf numFmtId="0" fontId="34" fillId="12" borderId="32" xfId="0" applyFont="1" applyFill="1" applyBorder="1" applyAlignment="1">
      <alignment horizontal="center" vertical="center"/>
    </xf>
    <xf numFmtId="3" fontId="33" fillId="11" borderId="28" xfId="0" applyNumberFormat="1" applyFont="1" applyFill="1" applyBorder="1" applyAlignment="1">
      <alignment horizontal="center" vertical="center"/>
    </xf>
    <xf numFmtId="3" fontId="34" fillId="12" borderId="29" xfId="0" applyNumberFormat="1" applyFont="1" applyFill="1" applyBorder="1" applyAlignment="1">
      <alignment horizontal="center" vertical="center"/>
    </xf>
    <xf numFmtId="49" fontId="18" fillId="4" borderId="12" xfId="4" applyNumberFormat="1" applyFont="1" applyFill="1" applyBorder="1" applyAlignment="1">
      <alignment horizontal="center" vertical="center"/>
    </xf>
    <xf numFmtId="49" fontId="5" fillId="2" borderId="12" xfId="4" applyNumberFormat="1" applyFont="1" applyFill="1" applyBorder="1" applyAlignment="1">
      <alignment horizontal="center" vertical="center"/>
    </xf>
    <xf numFmtId="0" fontId="33" fillId="11" borderId="28" xfId="0" applyFont="1" applyFill="1" applyBorder="1" applyAlignment="1">
      <alignment horizontal="center" vertical="center" indent="1"/>
    </xf>
    <xf numFmtId="0" fontId="33" fillId="11" borderId="31" xfId="0" applyFont="1" applyFill="1" applyBorder="1" applyAlignment="1">
      <alignment horizontal="center" vertical="center" indent="1"/>
    </xf>
    <xf numFmtId="0" fontId="34" fillId="12" borderId="29" xfId="0" applyFont="1" applyFill="1" applyBorder="1" applyAlignment="1">
      <alignment horizontal="center" vertical="center" indent="1"/>
    </xf>
    <xf numFmtId="0" fontId="34" fillId="12" borderId="32" xfId="0" applyFont="1" applyFill="1" applyBorder="1" applyAlignment="1">
      <alignment horizontal="center" vertical="center" indent="1"/>
    </xf>
    <xf numFmtId="0" fontId="4" fillId="2" borderId="14" xfId="0" applyFont="1" applyFill="1" applyBorder="1" applyAlignment="1">
      <alignment horizontal="center" vertical="center"/>
    </xf>
    <xf numFmtId="2" fontId="4" fillId="10" borderId="14" xfId="0" applyNumberFormat="1" applyFont="1" applyFill="1" applyBorder="1" applyAlignment="1">
      <alignment horizontal="center" vertical="center" wrapText="1"/>
    </xf>
    <xf numFmtId="0" fontId="4" fillId="9" borderId="14" xfId="0" applyFont="1" applyFill="1" applyBorder="1" applyAlignment="1">
      <alignment horizontal="center" vertical="center"/>
    </xf>
    <xf numFmtId="0" fontId="4" fillId="2" borderId="33" xfId="0" applyFont="1" applyFill="1" applyBorder="1" applyAlignment="1">
      <alignment horizontal="center" vertical="center"/>
    </xf>
    <xf numFmtId="0" fontId="4" fillId="9" borderId="0" xfId="0" applyFont="1" applyFill="1" applyAlignment="1">
      <alignment horizontal="center" vertical="center"/>
    </xf>
    <xf numFmtId="0" fontId="4" fillId="2" borderId="34" xfId="0" applyFont="1" applyFill="1" applyBorder="1" applyAlignment="1">
      <alignment horizontal="center" vertical="center"/>
    </xf>
    <xf numFmtId="0" fontId="4" fillId="9" borderId="35" xfId="0" applyFont="1" applyFill="1" applyBorder="1" applyAlignment="1">
      <alignment horizontal="center" vertical="center"/>
    </xf>
    <xf numFmtId="3" fontId="18" fillId="4" borderId="25" xfId="4" applyNumberFormat="1" applyFont="1" applyFill="1" applyBorder="1" applyAlignment="1">
      <alignment horizontal="center" vertical="center"/>
    </xf>
    <xf numFmtId="3" fontId="5" fillId="2" borderId="27" xfId="4" applyNumberFormat="1" applyFont="1" applyFill="1" applyBorder="1" applyAlignment="1">
      <alignment horizontal="center" vertical="center"/>
    </xf>
    <xf numFmtId="3" fontId="18" fillId="4" borderId="12" xfId="4" applyNumberFormat="1" applyFont="1" applyFill="1" applyBorder="1" applyAlignment="1">
      <alignment horizontal="center" vertical="center" wrapText="1"/>
    </xf>
    <xf numFmtId="0" fontId="4" fillId="9" borderId="14" xfId="0" applyFont="1" applyFill="1" applyBorder="1" applyAlignment="1">
      <alignment vertical="center"/>
    </xf>
    <xf numFmtId="0" fontId="4" fillId="2" borderId="12" xfId="0" applyFont="1" applyFill="1" applyBorder="1" applyAlignment="1">
      <alignment vertical="center"/>
    </xf>
    <xf numFmtId="0" fontId="4" fillId="9" borderId="13" xfId="0" applyFont="1" applyFill="1" applyBorder="1" applyAlignment="1">
      <alignment vertical="center"/>
    </xf>
    <xf numFmtId="9" fontId="21" fillId="8" borderId="9" xfId="2" applyFont="1" applyFill="1" applyBorder="1" applyAlignment="1">
      <alignment horizontal="center" vertical="center" wrapText="1"/>
    </xf>
    <xf numFmtId="0" fontId="32" fillId="9" borderId="12" xfId="0" applyFont="1" applyFill="1" applyBorder="1" applyAlignment="1">
      <alignment horizontal="center" vertical="center"/>
    </xf>
    <xf numFmtId="0" fontId="14" fillId="9" borderId="12" xfId="0" applyFont="1" applyFill="1" applyBorder="1" applyAlignment="1">
      <alignment horizontal="center" vertical="center" wrapText="1"/>
    </xf>
    <xf numFmtId="9" fontId="32" fillId="9" borderId="12" xfId="4" applyNumberFormat="1" applyFont="1" applyFill="1" applyBorder="1" applyAlignment="1">
      <alignment horizontal="center" vertical="center"/>
    </xf>
    <xf numFmtId="0" fontId="6" fillId="0" borderId="9" xfId="0" applyFont="1" applyBorder="1" applyAlignment="1">
      <alignment horizontal="left" vertical="top"/>
    </xf>
    <xf numFmtId="0" fontId="6" fillId="0" borderId="0" xfId="0" applyFont="1" applyAlignment="1">
      <alignment horizontal="left" vertical="top"/>
    </xf>
    <xf numFmtId="0" fontId="26" fillId="2" borderId="0" xfId="0" applyFont="1" applyFill="1" applyAlignment="1">
      <alignment horizontal="center" vertical="center"/>
    </xf>
    <xf numFmtId="0" fontId="15" fillId="2" borderId="2" xfId="0" applyFont="1" applyFill="1" applyBorder="1" applyAlignment="1">
      <alignment horizontal="center" vertical="center" textRotation="90"/>
    </xf>
    <xf numFmtId="0" fontId="15" fillId="2" borderId="10" xfId="0" applyFont="1" applyFill="1" applyBorder="1" applyAlignment="1">
      <alignment horizontal="center" vertical="center" textRotation="90"/>
    </xf>
    <xf numFmtId="0" fontId="15" fillId="2" borderId="3" xfId="0" applyFont="1" applyFill="1" applyBorder="1" applyAlignment="1">
      <alignment horizontal="center" vertical="center" textRotation="90"/>
    </xf>
    <xf numFmtId="0" fontId="5" fillId="2" borderId="10"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7" xfId="0" applyFont="1" applyBorder="1" applyAlignment="1">
      <alignment horizontal="left" vertical="top"/>
    </xf>
    <xf numFmtId="0" fontId="6" fillId="0" borderId="8" xfId="0" applyFont="1" applyBorder="1" applyAlignment="1">
      <alignment horizontal="left" vertical="top"/>
    </xf>
    <xf numFmtId="0" fontId="9" fillId="0" borderId="0" xfId="0" applyFont="1" applyAlignment="1">
      <alignment horizontal="right" vertical="top" wrapText="1"/>
    </xf>
    <xf numFmtId="0" fontId="20" fillId="0" borderId="0" xfId="0" applyFont="1" applyAlignment="1">
      <alignment horizontal="center" vertical="center" wrapText="1"/>
    </xf>
    <xf numFmtId="0" fontId="25" fillId="0" borderId="0" xfId="0" applyFont="1" applyAlignment="1">
      <alignment horizontal="center" vertical="center" wrapText="1"/>
    </xf>
    <xf numFmtId="0" fontId="26" fillId="5" borderId="0" xfId="0" applyFont="1" applyFill="1" applyAlignment="1">
      <alignment horizontal="center" vertical="center"/>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164" fontId="21" fillId="4" borderId="12" xfId="5" applyNumberFormat="1" applyFont="1" applyFill="1" applyBorder="1" applyAlignment="1">
      <alignment horizontal="center" vertical="center" wrapText="1"/>
    </xf>
    <xf numFmtId="0" fontId="9" fillId="0" borderId="0" xfId="0" applyFont="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27" fillId="2" borderId="17" xfId="0" applyFont="1" applyFill="1" applyBorder="1" applyAlignment="1">
      <alignment horizontal="center" vertical="center"/>
    </xf>
    <xf numFmtId="0" fontId="27" fillId="2" borderId="18" xfId="0" applyFont="1" applyFill="1" applyBorder="1" applyAlignment="1">
      <alignment horizontal="center" vertical="center"/>
    </xf>
    <xf numFmtId="0" fontId="27" fillId="2" borderId="16" xfId="0" applyFont="1" applyFill="1" applyBorder="1" applyAlignment="1">
      <alignment horizontal="center" vertical="center"/>
    </xf>
    <xf numFmtId="0" fontId="13" fillId="0" borderId="12" xfId="0" applyFont="1" applyBorder="1" applyAlignment="1">
      <alignment horizontal="center" vertical="center" wrapText="1"/>
    </xf>
    <xf numFmtId="0" fontId="12" fillId="0" borderId="12" xfId="0" applyFont="1" applyBorder="1" applyAlignment="1">
      <alignment horizontal="center" vertical="center" wrapText="1"/>
    </xf>
    <xf numFmtId="0" fontId="14" fillId="0" borderId="12" xfId="0" applyFont="1" applyBorder="1" applyAlignment="1">
      <alignment horizontal="center" vertical="center" wrapText="1"/>
    </xf>
    <xf numFmtId="9" fontId="19" fillId="0" borderId="12" xfId="4" applyNumberFormat="1" applyFont="1" applyFill="1" applyBorder="1" applyAlignment="1">
      <alignment horizontal="center" vertical="center"/>
    </xf>
    <xf numFmtId="0" fontId="6" fillId="0" borderId="12" xfId="0" applyFont="1" applyBorder="1" applyAlignment="1">
      <alignment horizontal="center" vertical="center"/>
    </xf>
    <xf numFmtId="0" fontId="8" fillId="0" borderId="12" xfId="0" applyFont="1" applyBorder="1" applyAlignment="1">
      <alignment horizontal="center" vertical="center" wrapText="1"/>
    </xf>
    <xf numFmtId="0" fontId="15" fillId="2" borderId="12" xfId="0" applyFont="1" applyFill="1" applyBorder="1" applyAlignment="1">
      <alignment horizontal="center" vertical="center" textRotation="90"/>
    </xf>
    <xf numFmtId="0" fontId="4" fillId="2" borderId="12" xfId="0" applyFont="1" applyFill="1" applyBorder="1" applyAlignment="1">
      <alignment horizontal="center" vertical="center"/>
    </xf>
    <xf numFmtId="0" fontId="15" fillId="2" borderId="25"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9" borderId="13" xfId="0" applyFont="1" applyFill="1" applyBorder="1" applyAlignment="1">
      <alignment horizontal="center" vertical="center"/>
    </xf>
    <xf numFmtId="0" fontId="4" fillId="9" borderId="14" xfId="0" applyFont="1" applyFill="1" applyBorder="1" applyAlignment="1">
      <alignment horizontal="center" vertical="center"/>
    </xf>
    <xf numFmtId="2" fontId="4" fillId="10" borderId="36" xfId="0" applyNumberFormat="1" applyFont="1" applyFill="1" applyBorder="1" applyAlignment="1">
      <alignment horizontal="center" vertical="center" wrapText="1"/>
    </xf>
    <xf numFmtId="2" fontId="4" fillId="10" borderId="0" xfId="0" applyNumberFormat="1" applyFont="1" applyFill="1" applyAlignment="1">
      <alignment horizontal="center" vertical="center" wrapText="1"/>
    </xf>
    <xf numFmtId="2" fontId="4" fillId="10" borderId="35" xfId="0" applyNumberFormat="1" applyFont="1" applyFill="1" applyBorder="1" applyAlignment="1">
      <alignment horizontal="center" vertical="center" wrapText="1"/>
    </xf>
    <xf numFmtId="0" fontId="15" fillId="2" borderId="12" xfId="0" applyFont="1" applyFill="1" applyBorder="1" applyAlignment="1">
      <alignment horizontal="center" vertical="center" wrapText="1"/>
    </xf>
    <xf numFmtId="2" fontId="4" fillId="10" borderId="13" xfId="0" applyNumberFormat="1" applyFont="1" applyFill="1" applyBorder="1" applyAlignment="1">
      <alignment horizontal="center" vertical="center" wrapText="1"/>
    </xf>
    <xf numFmtId="2" fontId="4" fillId="10" borderId="14" xfId="0" applyNumberFormat="1"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164" fontId="21" fillId="4" borderId="25" xfId="5" applyNumberFormat="1" applyFont="1" applyFill="1" applyBorder="1" applyAlignment="1">
      <alignment horizontal="center" vertical="center" wrapText="1"/>
    </xf>
    <xf numFmtId="164" fontId="21" fillId="4" borderId="27" xfId="5" applyNumberFormat="1" applyFont="1" applyFill="1" applyBorder="1" applyAlignment="1">
      <alignment horizontal="center" vertical="center" wrapText="1"/>
    </xf>
    <xf numFmtId="9" fontId="19" fillId="0" borderId="25" xfId="4" applyNumberFormat="1" applyFont="1" applyFill="1" applyBorder="1" applyAlignment="1">
      <alignment horizontal="center" vertical="center"/>
    </xf>
    <xf numFmtId="9" fontId="19" fillId="0" borderId="27" xfId="4" applyNumberFormat="1" applyFont="1" applyFill="1" applyBorder="1" applyAlignment="1">
      <alignment horizontal="center" vertical="center"/>
    </xf>
    <xf numFmtId="0" fontId="6" fillId="0" borderId="25" xfId="0" applyFont="1" applyBorder="1" applyAlignment="1">
      <alignment horizontal="center" vertical="center"/>
    </xf>
    <xf numFmtId="0" fontId="6" fillId="0" borderId="27" xfId="0" applyFont="1" applyBorder="1" applyAlignment="1">
      <alignment horizontal="center" vertical="center"/>
    </xf>
    <xf numFmtId="0" fontId="8" fillId="0" borderId="25" xfId="0" applyFont="1" applyBorder="1" applyAlignment="1">
      <alignment horizontal="center" vertical="center" wrapText="1"/>
    </xf>
    <xf numFmtId="0" fontId="8" fillId="0" borderId="27"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7"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27" xfId="0" applyFont="1" applyBorder="1" applyAlignment="1">
      <alignment horizontal="center" vertical="center" wrapText="1"/>
    </xf>
    <xf numFmtId="0" fontId="4" fillId="2" borderId="15" xfId="0" applyFont="1" applyFill="1" applyBorder="1" applyAlignment="1">
      <alignment horizontal="center" vertical="center"/>
    </xf>
    <xf numFmtId="0" fontId="15" fillId="2" borderId="25" xfId="0" applyFont="1" applyFill="1" applyBorder="1" applyAlignment="1">
      <alignment horizontal="center" vertical="center" textRotation="90"/>
    </xf>
    <xf numFmtId="0" fontId="15" fillId="2" borderId="26" xfId="0" applyFont="1" applyFill="1" applyBorder="1" applyAlignment="1">
      <alignment horizontal="center" vertical="center" textRotation="90"/>
    </xf>
    <xf numFmtId="0" fontId="15" fillId="2" borderId="27" xfId="0" applyFont="1" applyFill="1" applyBorder="1" applyAlignment="1">
      <alignment horizontal="center" vertical="center" textRotation="90"/>
    </xf>
    <xf numFmtId="0" fontId="4" fillId="9" borderId="15" xfId="0" applyFont="1" applyFill="1" applyBorder="1" applyAlignment="1">
      <alignment horizontal="center" vertical="center"/>
    </xf>
    <xf numFmtId="0" fontId="1" fillId="0" borderId="24" xfId="0" applyFont="1" applyBorder="1" applyAlignment="1">
      <alignment horizontal="left" vertical="center" wrapText="1"/>
    </xf>
    <xf numFmtId="0" fontId="1" fillId="0" borderId="23" xfId="0" applyFont="1" applyBorder="1" applyAlignment="1">
      <alignment horizontal="left"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0" xfId="0" applyFont="1" applyBorder="1" applyAlignment="1">
      <alignment horizontal="left" vertical="center" wrapText="1"/>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1274">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customXml" Target="../customXml/item3.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styles" Target="styles.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sharedStrings" Target="sharedStrings.xml"/><Relationship Id="rId85" Type="http://schemas.openxmlformats.org/officeDocument/2006/relationships/customXml" Target="../customXml/item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theme" Target="theme/theme1.xml"/><Relationship Id="rId8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61" Type="http://schemas.openxmlformats.org/officeDocument/2006/relationships/worksheet" Target="worksheets/sheet61.xml"/><Relationship Id="rId8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g"/></Relationships>
</file>

<file path=xl/drawings/_rels/drawing58.xml.rels><?xml version="1.0" encoding="UTF-8" standalone="yes"?>
<Relationships xmlns="http://schemas.openxmlformats.org/package/2006/relationships"><Relationship Id="rId1" Type="http://schemas.openxmlformats.org/officeDocument/2006/relationships/image" Target="../media/image1.jpg"/></Relationships>
</file>

<file path=xl/drawings/_rels/drawing59.xml.rels><?xml version="1.0" encoding="UTF-8" standalone="yes"?>
<Relationships xmlns="http://schemas.openxmlformats.org/package/2006/relationships"><Relationship Id="rId1" Type="http://schemas.openxmlformats.org/officeDocument/2006/relationships/image" Target="../media/image1.jpg"/></Relationships>
</file>

<file path=xl/drawings/_rels/drawing60.xml.rels><?xml version="1.0" encoding="UTF-8" standalone="yes"?>
<Relationships xmlns="http://schemas.openxmlformats.org/package/2006/relationships"><Relationship Id="rId1" Type="http://schemas.openxmlformats.org/officeDocument/2006/relationships/image" Target="../media/image1.jpg"/></Relationships>
</file>

<file path=xl/drawings/_rels/drawing61.xml.rels><?xml version="1.0" encoding="UTF-8" standalone="yes"?>
<Relationships xmlns="http://schemas.openxmlformats.org/package/2006/relationships"><Relationship Id="rId1" Type="http://schemas.openxmlformats.org/officeDocument/2006/relationships/image" Target="../media/image1.jpg"/></Relationships>
</file>

<file path=xl/drawings/_rels/drawing62.xml.rels><?xml version="1.0" encoding="UTF-8" standalone="yes"?>
<Relationships xmlns="http://schemas.openxmlformats.org/package/2006/relationships"><Relationship Id="rId1" Type="http://schemas.openxmlformats.org/officeDocument/2006/relationships/image" Target="../media/image1.jpg"/></Relationships>
</file>

<file path=xl/drawings/_rels/drawing63.xml.rels><?xml version="1.0" encoding="UTF-8" standalone="yes"?>
<Relationships xmlns="http://schemas.openxmlformats.org/package/2006/relationships"><Relationship Id="rId1" Type="http://schemas.openxmlformats.org/officeDocument/2006/relationships/image" Target="../media/image1.jpg"/></Relationships>
</file>

<file path=xl/drawings/_rels/drawing64.xml.rels><?xml version="1.0" encoding="UTF-8" standalone="yes"?>
<Relationships xmlns="http://schemas.openxmlformats.org/package/2006/relationships"><Relationship Id="rId1" Type="http://schemas.openxmlformats.org/officeDocument/2006/relationships/image" Target="../media/image1.jpg"/></Relationships>
</file>

<file path=xl/drawings/_rels/drawing6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6.xml.rels><?xml version="1.0" encoding="UTF-8" standalone="yes"?>
<Relationships xmlns="http://schemas.openxmlformats.org/package/2006/relationships"><Relationship Id="rId1" Type="http://schemas.openxmlformats.org/officeDocument/2006/relationships/image" Target="../media/image1.jpg"/></Relationships>
</file>

<file path=xl/drawings/_rels/drawing67.xml.rels><?xml version="1.0" encoding="UTF-8" standalone="yes"?>
<Relationships xmlns="http://schemas.openxmlformats.org/package/2006/relationships"><Relationship Id="rId1" Type="http://schemas.openxmlformats.org/officeDocument/2006/relationships/image" Target="../media/image1.jpg"/></Relationships>
</file>

<file path=xl/drawings/_rels/drawing68.xml.rels><?xml version="1.0" encoding="UTF-8" standalone="yes"?>
<Relationships xmlns="http://schemas.openxmlformats.org/package/2006/relationships"><Relationship Id="rId1" Type="http://schemas.openxmlformats.org/officeDocument/2006/relationships/image" Target="../media/image1.jpg"/></Relationships>
</file>

<file path=xl/drawings/_rels/drawing69.xml.rels><?xml version="1.0" encoding="UTF-8" standalone="yes"?>
<Relationships xmlns="http://schemas.openxmlformats.org/package/2006/relationships"><Relationship Id="rId1" Type="http://schemas.openxmlformats.org/officeDocument/2006/relationships/image" Target="../media/image1.jpg"/></Relationships>
</file>

<file path=xl/drawings/_rels/drawing70.xml.rels><?xml version="1.0" encoding="UTF-8" standalone="yes"?>
<Relationships xmlns="http://schemas.openxmlformats.org/package/2006/relationships"><Relationship Id="rId1" Type="http://schemas.openxmlformats.org/officeDocument/2006/relationships/image" Target="../media/image1.jpg"/></Relationships>
</file>

<file path=xl/drawings/_rels/drawing71.xml.rels><?xml version="1.0" encoding="UTF-8" standalone="yes"?>
<Relationships xmlns="http://schemas.openxmlformats.org/package/2006/relationships"><Relationship Id="rId1" Type="http://schemas.openxmlformats.org/officeDocument/2006/relationships/image" Target="../media/image1.jpg"/></Relationships>
</file>

<file path=xl/drawings/_rels/drawing72.xml.rels><?xml version="1.0" encoding="UTF-8" standalone="yes"?>
<Relationships xmlns="http://schemas.openxmlformats.org/package/2006/relationships"><Relationship Id="rId1" Type="http://schemas.openxmlformats.org/officeDocument/2006/relationships/image" Target="../media/image1.jpg"/></Relationships>
</file>

<file path=xl/drawings/_rels/drawing73.xml.rels><?xml version="1.0" encoding="UTF-8" standalone="yes"?>
<Relationships xmlns="http://schemas.openxmlformats.org/package/2006/relationships"><Relationship Id="rId1" Type="http://schemas.openxmlformats.org/officeDocument/2006/relationships/image" Target="../media/image1.jpg"/></Relationships>
</file>

<file path=xl/drawings/_rels/drawing74.xml.rels><?xml version="1.0" encoding="UTF-8" standalone="yes"?>
<Relationships xmlns="http://schemas.openxmlformats.org/package/2006/relationships"><Relationship Id="rId1" Type="http://schemas.openxmlformats.org/officeDocument/2006/relationships/image" Target="../media/image1.jpg"/></Relationships>
</file>

<file path=xl/drawings/_rels/drawing75.xml.rels><?xml version="1.0" encoding="UTF-8" standalone="yes"?>
<Relationships xmlns="http://schemas.openxmlformats.org/package/2006/relationships"><Relationship Id="rId1" Type="http://schemas.openxmlformats.org/officeDocument/2006/relationships/image" Target="../media/image1.jpg"/></Relationships>
</file>

<file path=xl/drawings/_rels/drawing76.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59422F-AC1F-4CB1-930C-89807ACB3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925D895-D949-4D06-828E-242C94805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44733FA-0ECB-46A3-988B-ECE8CFD5C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952C94A-7390-4BF9-B0C5-360A31A4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02D18D6-0D79-496B-A5CC-FC00CE2D3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6D3131-50C0-406F-8B03-2F582E23D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D1AA7A-6094-49D5-AFCE-729568CDA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6EAEDD5-F719-40AA-9D69-59FBF811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6C1AD23-A7A9-4476-ACF3-D933507C9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4C529FF-0F01-48D0-A18A-D59B017AB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B6AABF9-9182-434D-AE5F-884B41F38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1A8090-0993-4D75-9456-12C3DA593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6588B17-CD2A-445C-BDD2-68077612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5CC869E-9361-44B8-9CB2-B766CF597C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58FD286-50DA-4BC8-AC5C-0D1167BF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C0FC87-5A01-48D8-B507-CD66709A1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17A47BD-378D-42D1-A28B-9163DEFA2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50CF563-0252-4C15-AB4F-F7ACDCF62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935087-069D-4B37-BB63-5180903A1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FDCD2AA-3A1C-4920-8095-BB815C72E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9B744D-8093-450A-BC7B-24244A22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76A8802-57B7-4B5B-A9B3-BCD375B6C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7BC1EBB-DF85-4D8C-A5F7-AB4979DAC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92BB31D-8C87-48C8-B1F4-6C89FE854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B7421EF-2775-479A-A65D-46BF036AF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5E89C-B0BB-4C71-B95B-FF8A15259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B9B177C-6689-4592-9D37-76A115BDB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9129246-6CF5-4003-85EC-A72F9A710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F010C45-7170-435B-976E-B4AB13C2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BD437E0-8B8A-4A6C-B6E1-4AE1B1F06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F63828-9354-4B0C-BAF9-FF3ACE0AF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4D4EAB-3ACF-4D00-BB10-4C4CAEF1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9A4488-AC96-4E37-9A6D-B6458FFAE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EBDD20D-A7E5-42DB-AE7D-5E40E219C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CAA82F7-90D0-4627-84BF-DA12143B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514B7DD-154A-4102-8610-38F52B11D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8BB9B11-5D9B-42C1-AD19-A7CFABFBBA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12243A2-22BF-4195-9C81-F8BF86F29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208C22F-8C7A-4D3F-B707-7CD8531ED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D23FB5B-F629-4A2F-BF92-FE4A5A8C9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3087AEB-DA85-461A-AE93-3624B0C23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1191A9D-0AD5-4CBB-8F31-CC7B322A2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C86DA38-A522-4392-A3EB-DAD5FCEEB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EF0D7D0-9D39-401D-A11E-03AC8584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A7A9088-8786-41E2-88A2-120A64DEB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D431F7-F7FC-4DC7-A2FE-0B91D8F76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DE31E86-9861-4271-91F8-56B2A88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77E06C2-F4AC-44D2-98E0-5E784537D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F4162089-7FE1-4E69-AC48-40EE6D74E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K26"/>
  <sheetViews>
    <sheetView showGridLines="0" tabSelected="1" view="pageBreakPreview" topLeftCell="BQ10" zoomScale="60" zoomScaleNormal="70" workbookViewId="0">
      <selection activeCell="G2" sqref="G2"/>
    </sheetView>
  </sheetViews>
  <sheetFormatPr baseColWidth="10" defaultColWidth="11.42578125" defaultRowHeight="30" customHeight="1" x14ac:dyDescent="0.2"/>
  <cols>
    <col min="1" max="1" width="3" style="1" bestFit="1" customWidth="1"/>
    <col min="2" max="2" width="25.140625" style="1" customWidth="1"/>
    <col min="3" max="3" width="21.42578125" style="1" customWidth="1"/>
    <col min="4" max="4" width="14.28515625" style="1" customWidth="1"/>
    <col min="5" max="5" width="21" style="1" customWidth="1"/>
    <col min="6" max="6" width="12.7109375" style="1" customWidth="1"/>
    <col min="7" max="7" width="10.28515625" style="1" bestFit="1" customWidth="1"/>
    <col min="8" max="8" width="16.28515625" style="1" bestFit="1" customWidth="1"/>
    <col min="9" max="9" width="29.7109375" style="1" customWidth="1"/>
    <col min="10" max="10" width="1.5703125" style="1" customWidth="1"/>
    <col min="11" max="11" width="29.7109375" style="1" customWidth="1"/>
    <col min="12" max="12" width="1.5703125" style="1" customWidth="1"/>
    <col min="13" max="13" width="29.7109375" style="1" customWidth="1"/>
    <col min="14" max="14" width="1.5703125" style="1" customWidth="1"/>
    <col min="15" max="15" width="29.7109375" style="1" customWidth="1"/>
    <col min="16" max="16" width="1.42578125" style="1" customWidth="1"/>
    <col min="17" max="17" width="29.7109375" style="1" customWidth="1"/>
    <col min="18" max="18" width="1.42578125" style="1" customWidth="1"/>
    <col min="19" max="19" width="29.7109375" style="1" customWidth="1"/>
    <col min="20" max="20" width="1.42578125" style="1" customWidth="1"/>
    <col min="21" max="21" width="29.7109375" style="1" customWidth="1"/>
    <col min="22" max="22" width="1.42578125" style="1" customWidth="1"/>
    <col min="23" max="23" width="29.7109375" style="1" customWidth="1"/>
    <col min="24" max="24" width="1.42578125" style="1" customWidth="1"/>
    <col min="25" max="25" width="29.7109375" style="1" customWidth="1"/>
    <col min="26" max="26" width="1.42578125" style="1" customWidth="1"/>
    <col min="27" max="27" width="29.7109375" style="1" customWidth="1"/>
    <col min="28" max="28" width="1.42578125" style="1" customWidth="1"/>
    <col min="29" max="29" width="29.7109375" style="1" customWidth="1"/>
    <col min="30" max="30" width="1.42578125" style="1" customWidth="1"/>
    <col min="31" max="31" width="29.7109375" style="1" customWidth="1"/>
    <col min="32" max="32" width="1.42578125" style="1" customWidth="1"/>
    <col min="33" max="33" width="29.7109375" style="1" customWidth="1"/>
    <col min="34" max="34" width="1.42578125" style="1" customWidth="1"/>
    <col min="35" max="35" width="29.7109375" style="1" customWidth="1"/>
    <col min="36" max="36" width="1.42578125" style="1" customWidth="1"/>
    <col min="37" max="37" width="29.7109375" style="1" customWidth="1"/>
    <col min="38" max="38" width="1.42578125" style="1" customWidth="1"/>
    <col min="39" max="39" width="29.7109375" style="1" customWidth="1"/>
    <col min="40" max="40" width="1.42578125" style="1" customWidth="1"/>
    <col min="41" max="41" width="29.7109375" style="1" customWidth="1"/>
    <col min="42" max="42" width="1.42578125" style="1" customWidth="1"/>
    <col min="43" max="43" width="29.7109375" style="1" customWidth="1"/>
    <col min="44" max="44" width="1.42578125" style="1" customWidth="1"/>
    <col min="45" max="45" width="29.7109375" style="1" customWidth="1"/>
    <col min="46" max="46" width="1.42578125" style="1" customWidth="1"/>
    <col min="47" max="47" width="29.7109375" style="1" customWidth="1"/>
    <col min="48" max="48" width="1.42578125" style="1" customWidth="1"/>
    <col min="49" max="49" width="29.7109375" style="1" customWidth="1"/>
    <col min="50" max="50" width="1.42578125" style="1" customWidth="1"/>
    <col min="51" max="51" width="29.7109375" style="1" customWidth="1"/>
    <col min="52" max="52" width="1.42578125" style="1" customWidth="1"/>
    <col min="53" max="53" width="29.7109375" style="1" customWidth="1"/>
    <col min="54" max="54" width="1.42578125" style="1" customWidth="1"/>
    <col min="55" max="55" width="29.7109375" style="1" customWidth="1"/>
    <col min="56" max="56" width="1.42578125" style="1" customWidth="1"/>
    <col min="57" max="57" width="29.7109375" style="1" customWidth="1"/>
    <col min="58" max="58" width="1.42578125" style="1" customWidth="1"/>
    <col min="59" max="59" width="29.7109375" style="1" customWidth="1"/>
    <col min="60" max="60" width="1.42578125" style="1" customWidth="1"/>
    <col min="61" max="61" width="29.7109375" style="1" customWidth="1"/>
    <col min="62" max="62" width="1.42578125" style="1" customWidth="1"/>
    <col min="63" max="63" width="29.7109375" style="1" customWidth="1"/>
    <col min="64" max="64" width="1.42578125" style="1" customWidth="1"/>
    <col min="65" max="65" width="29.7109375" style="1" customWidth="1"/>
    <col min="66" max="66" width="1.42578125" style="1" customWidth="1"/>
    <col min="67" max="67" width="29.7109375" style="1" customWidth="1"/>
    <col min="68" max="68" width="1.42578125" style="1" customWidth="1"/>
    <col min="69" max="69" width="29.7109375" style="1" customWidth="1"/>
    <col min="70" max="70" width="1.42578125" style="1" customWidth="1"/>
    <col min="71" max="71" width="29.7109375" style="1" customWidth="1"/>
    <col min="72" max="72" width="1.42578125" style="1" customWidth="1"/>
    <col min="73" max="73" width="29.7109375" style="1" customWidth="1"/>
    <col min="74" max="74" width="1.42578125" style="1" customWidth="1"/>
    <col min="75" max="75" width="29.7109375" style="1" customWidth="1"/>
    <col min="76" max="76" width="1.42578125" style="1" customWidth="1"/>
    <col min="77" max="77" width="29.7109375" style="1" customWidth="1"/>
    <col min="78" max="78" width="1.42578125" style="1" customWidth="1"/>
    <col min="79" max="79" width="29.7109375" style="1" customWidth="1"/>
    <col min="80" max="80" width="1.42578125" style="1" customWidth="1"/>
    <col min="81" max="81" width="29.7109375" style="1" customWidth="1"/>
    <col min="82" max="82" width="1.42578125" style="1" customWidth="1"/>
    <col min="83" max="83" width="29.7109375" style="1" customWidth="1"/>
    <col min="84" max="84" width="1.42578125" style="1" customWidth="1"/>
    <col min="85" max="85" width="29.7109375" style="1" customWidth="1"/>
    <col min="86" max="86" width="1.42578125" style="1" customWidth="1"/>
    <col min="87" max="87" width="29.7109375" style="1" customWidth="1"/>
    <col min="88" max="88" width="1.42578125" style="1" customWidth="1"/>
    <col min="89" max="89" width="29.7109375" style="1" customWidth="1"/>
    <col min="90" max="90" width="6" style="1" customWidth="1"/>
    <col min="91" max="126" width="11.42578125" style="1"/>
    <col min="127" max="127" width="29.7109375" style="1" customWidth="1"/>
    <col min="128" max="16384" width="11.42578125" style="1"/>
  </cols>
  <sheetData>
    <row r="1" spans="1:89" ht="40.5" customHeight="1" x14ac:dyDescent="0.2">
      <c r="A1" s="111" t="s">
        <v>0</v>
      </c>
      <c r="B1" s="111"/>
      <c r="C1" s="111"/>
      <c r="D1" s="111"/>
      <c r="E1" s="111"/>
      <c r="F1" s="111"/>
      <c r="G1" s="111"/>
      <c r="H1" s="111"/>
      <c r="I1" s="111"/>
      <c r="J1" s="111"/>
      <c r="K1" s="111"/>
      <c r="L1" s="111"/>
      <c r="M1" s="111"/>
      <c r="N1" s="111"/>
      <c r="O1" s="111"/>
      <c r="P1" s="111"/>
      <c r="Q1" s="111"/>
    </row>
    <row r="2" spans="1:89" ht="40.5" customHeight="1" x14ac:dyDescent="0.25">
      <c r="A2" s="12"/>
      <c r="B2" s="12"/>
      <c r="C2" s="12"/>
      <c r="D2" s="13"/>
      <c r="E2" s="13"/>
      <c r="F2" s="13"/>
      <c r="G2" s="13"/>
      <c r="H2" s="10"/>
      <c r="I2" s="12"/>
      <c r="J2" s="12"/>
      <c r="M2" s="112" t="s">
        <v>1</v>
      </c>
      <c r="N2" s="113"/>
      <c r="O2" s="113"/>
      <c r="P2" s="13"/>
      <c r="Q2" s="56" t="s">
        <v>2</v>
      </c>
      <c r="U2" s="24"/>
    </row>
    <row r="3" spans="1:89" ht="11.25" customHeight="1" x14ac:dyDescent="0.2">
      <c r="A3" s="12"/>
      <c r="B3" s="6"/>
      <c r="C3" s="6"/>
      <c r="D3" s="6"/>
      <c r="E3" s="6"/>
      <c r="F3" s="6"/>
      <c r="G3" s="6"/>
      <c r="H3" s="6"/>
    </row>
    <row r="4" spans="1:89" ht="30" customHeight="1" x14ac:dyDescent="0.2">
      <c r="A4" s="99" t="s">
        <v>3</v>
      </c>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99"/>
      <c r="CJ4" s="99"/>
      <c r="CK4" s="99"/>
    </row>
    <row r="5" spans="1:89" ht="26.25" customHeight="1" x14ac:dyDescent="0.2">
      <c r="A5" s="114" t="s">
        <v>4</v>
      </c>
      <c r="B5" s="114"/>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4"/>
      <c r="BC5" s="114"/>
      <c r="BD5" s="114"/>
      <c r="BE5" s="114"/>
      <c r="BF5" s="114"/>
      <c r="BG5" s="114"/>
      <c r="BH5" s="114"/>
      <c r="BI5" s="114"/>
      <c r="BJ5" s="114"/>
      <c r="BK5" s="114"/>
      <c r="BL5" s="114"/>
      <c r="BM5" s="114"/>
      <c r="BN5" s="114"/>
      <c r="BO5" s="114"/>
      <c r="BP5" s="114"/>
      <c r="BQ5" s="114"/>
      <c r="BR5" s="114"/>
      <c r="BS5" s="114"/>
      <c r="BT5" s="114"/>
      <c r="BU5" s="114"/>
      <c r="BV5" s="114"/>
      <c r="BW5" s="114"/>
      <c r="BX5" s="114"/>
      <c r="BY5" s="114"/>
      <c r="BZ5" s="114"/>
      <c r="CA5" s="114"/>
      <c r="CB5" s="114"/>
      <c r="CC5" s="114"/>
      <c r="CD5" s="114"/>
      <c r="CE5" s="114"/>
      <c r="CF5" s="114"/>
      <c r="CG5" s="114"/>
      <c r="CH5" s="114"/>
      <c r="CI5" s="114"/>
      <c r="CJ5" s="114"/>
      <c r="CK5" s="114"/>
    </row>
    <row r="6" spans="1:89" ht="18" customHeight="1" x14ac:dyDescent="0.2">
      <c r="A6" s="100" t="s">
        <v>5</v>
      </c>
      <c r="B6" s="104" t="s">
        <v>6</v>
      </c>
      <c r="C6" s="105"/>
      <c r="D6" s="105"/>
      <c r="E6" s="105"/>
      <c r="F6" s="105"/>
      <c r="G6" s="105"/>
      <c r="H6" s="106"/>
      <c r="I6" s="103" t="s">
        <v>7</v>
      </c>
      <c r="J6" s="15"/>
      <c r="K6" s="103" t="s">
        <v>7</v>
      </c>
      <c r="L6" s="15"/>
      <c r="M6" s="103" t="s">
        <v>7</v>
      </c>
      <c r="N6" s="15"/>
      <c r="O6" s="103" t="s">
        <v>7</v>
      </c>
      <c r="P6" s="15"/>
      <c r="Q6" s="103" t="s">
        <v>7</v>
      </c>
      <c r="S6" s="103" t="s">
        <v>7</v>
      </c>
      <c r="U6" s="103" t="s">
        <v>7</v>
      </c>
      <c r="W6" s="103" t="s">
        <v>7</v>
      </c>
      <c r="Y6" s="103" t="s">
        <v>7</v>
      </c>
      <c r="AA6" s="103" t="s">
        <v>7</v>
      </c>
      <c r="AC6" s="103" t="s">
        <v>7</v>
      </c>
      <c r="AE6" s="103" t="s">
        <v>7</v>
      </c>
      <c r="AG6" s="103" t="s">
        <v>7</v>
      </c>
      <c r="AI6" s="103" t="s">
        <v>7</v>
      </c>
      <c r="AK6" s="103" t="s">
        <v>7</v>
      </c>
      <c r="AM6" s="103" t="s">
        <v>7</v>
      </c>
      <c r="AO6" s="103" t="s">
        <v>7</v>
      </c>
      <c r="AQ6" s="103" t="s">
        <v>7</v>
      </c>
      <c r="AS6" s="103" t="s">
        <v>7</v>
      </c>
      <c r="AU6" s="103" t="s">
        <v>7</v>
      </c>
      <c r="AW6" s="103" t="s">
        <v>7</v>
      </c>
      <c r="AY6" s="103" t="s">
        <v>7</v>
      </c>
      <c r="BA6" s="103" t="s">
        <v>7</v>
      </c>
      <c r="BC6" s="103" t="s">
        <v>7</v>
      </c>
      <c r="BE6" s="103" t="s">
        <v>7</v>
      </c>
      <c r="BG6" s="103" t="s">
        <v>7</v>
      </c>
      <c r="BI6" s="103" t="s">
        <v>7</v>
      </c>
      <c r="BK6" s="103" t="s">
        <v>7</v>
      </c>
      <c r="BM6" s="103" t="s">
        <v>7</v>
      </c>
      <c r="BO6" s="103" t="s">
        <v>7</v>
      </c>
      <c r="BQ6" s="103" t="s">
        <v>7</v>
      </c>
      <c r="BS6" s="103" t="s">
        <v>7</v>
      </c>
      <c r="BU6" s="103" t="s">
        <v>7</v>
      </c>
      <c r="BW6" s="103" t="s">
        <v>7</v>
      </c>
      <c r="BY6" s="103" t="s">
        <v>7</v>
      </c>
      <c r="CA6" s="103" t="s">
        <v>7</v>
      </c>
      <c r="CC6" s="103" t="s">
        <v>7</v>
      </c>
      <c r="CE6" s="103" t="s">
        <v>7</v>
      </c>
      <c r="CG6" s="103" t="s">
        <v>7</v>
      </c>
      <c r="CI6" s="103" t="s">
        <v>7</v>
      </c>
      <c r="CK6" s="103" t="s">
        <v>7</v>
      </c>
    </row>
    <row r="7" spans="1:89" ht="15.75" x14ac:dyDescent="0.2">
      <c r="A7" s="101"/>
      <c r="B7" s="104" t="s">
        <v>8</v>
      </c>
      <c r="C7" s="105"/>
      <c r="D7" s="106"/>
      <c r="E7" s="104" t="s">
        <v>9</v>
      </c>
      <c r="F7" s="105"/>
      <c r="G7" s="105"/>
      <c r="H7" s="106"/>
      <c r="I7" s="103"/>
      <c r="J7" s="15"/>
      <c r="K7" s="103"/>
      <c r="L7" s="15"/>
      <c r="M7" s="103"/>
      <c r="N7" s="15"/>
      <c r="O7" s="103"/>
      <c r="P7" s="15"/>
      <c r="Q7" s="103"/>
      <c r="S7" s="103"/>
      <c r="U7" s="103"/>
      <c r="W7" s="103"/>
      <c r="Y7" s="103"/>
      <c r="AA7" s="103"/>
      <c r="AC7" s="103"/>
      <c r="AE7" s="103"/>
      <c r="AG7" s="103"/>
      <c r="AI7" s="103"/>
      <c r="AK7" s="103"/>
      <c r="AM7" s="103"/>
      <c r="AO7" s="103"/>
      <c r="AQ7" s="103"/>
      <c r="AS7" s="103"/>
      <c r="AU7" s="103"/>
      <c r="AW7" s="103"/>
      <c r="AY7" s="103"/>
      <c r="BA7" s="103"/>
      <c r="BC7" s="103"/>
      <c r="BE7" s="103"/>
      <c r="BG7" s="103"/>
      <c r="BI7" s="103"/>
      <c r="BK7" s="103"/>
      <c r="BM7" s="103"/>
      <c r="BO7" s="103"/>
      <c r="BQ7" s="103"/>
      <c r="BS7" s="103"/>
      <c r="BU7" s="103"/>
      <c r="BW7" s="103"/>
      <c r="BY7" s="103"/>
      <c r="CA7" s="103"/>
      <c r="CC7" s="103"/>
      <c r="CE7" s="103"/>
      <c r="CG7" s="103"/>
      <c r="CI7" s="103"/>
      <c r="CK7" s="103"/>
    </row>
    <row r="8" spans="1:89" s="2" customFormat="1" ht="29.25" customHeight="1" thickBot="1" x14ac:dyDescent="0.25">
      <c r="A8" s="102"/>
      <c r="B8" s="5" t="s">
        <v>10</v>
      </c>
      <c r="C8" s="5" t="s">
        <v>11</v>
      </c>
      <c r="D8" s="5" t="s">
        <v>12</v>
      </c>
      <c r="E8" s="5" t="s">
        <v>13</v>
      </c>
      <c r="F8" s="11" t="s">
        <v>14</v>
      </c>
      <c r="G8" s="11" t="s">
        <v>15</v>
      </c>
      <c r="H8" s="11" t="s">
        <v>16</v>
      </c>
      <c r="I8" s="23" t="s">
        <v>17</v>
      </c>
      <c r="J8" s="15"/>
      <c r="K8" s="23" t="s">
        <v>18</v>
      </c>
      <c r="L8" s="15"/>
      <c r="M8" s="23" t="s">
        <v>19</v>
      </c>
      <c r="N8" s="15"/>
      <c r="O8" s="23" t="s">
        <v>20</v>
      </c>
      <c r="P8" s="15"/>
      <c r="Q8" s="23" t="s">
        <v>21</v>
      </c>
      <c r="S8" s="23" t="s">
        <v>22</v>
      </c>
      <c r="U8" s="23" t="s">
        <v>23</v>
      </c>
      <c r="W8" s="23" t="s">
        <v>24</v>
      </c>
      <c r="Y8" s="23" t="s">
        <v>25</v>
      </c>
      <c r="AA8" s="23" t="s">
        <v>26</v>
      </c>
      <c r="AC8" s="23" t="s">
        <v>27</v>
      </c>
      <c r="AE8" s="23" t="s">
        <v>28</v>
      </c>
      <c r="AG8" s="23" t="s">
        <v>29</v>
      </c>
      <c r="AI8" s="23" t="s">
        <v>30</v>
      </c>
      <c r="AK8" s="23" t="s">
        <v>31</v>
      </c>
      <c r="AM8" s="23" t="s">
        <v>32</v>
      </c>
      <c r="AO8" s="23" t="s">
        <v>33</v>
      </c>
      <c r="AQ8" s="23" t="s">
        <v>34</v>
      </c>
      <c r="AS8" s="23" t="s">
        <v>35</v>
      </c>
      <c r="AU8" s="23" t="s">
        <v>36</v>
      </c>
      <c r="AW8" s="23" t="s">
        <v>37</v>
      </c>
      <c r="AY8" s="23" t="s">
        <v>38</v>
      </c>
      <c r="BA8" s="23" t="s">
        <v>39</v>
      </c>
      <c r="BC8" s="23" t="s">
        <v>40</v>
      </c>
      <c r="BE8" s="23" t="s">
        <v>41</v>
      </c>
      <c r="BG8" s="23" t="s">
        <v>42</v>
      </c>
      <c r="BI8" s="23" t="s">
        <v>43</v>
      </c>
      <c r="BK8" s="23" t="s">
        <v>44</v>
      </c>
      <c r="BM8" s="23" t="s">
        <v>45</v>
      </c>
      <c r="BO8" s="23" t="s">
        <v>46</v>
      </c>
      <c r="BQ8" s="23" t="s">
        <v>47</v>
      </c>
      <c r="BS8" s="23" t="s">
        <v>48</v>
      </c>
      <c r="BU8" s="23" t="s">
        <v>49</v>
      </c>
      <c r="BW8" s="23" t="s">
        <v>50</v>
      </c>
      <c r="BY8" s="23" t="s">
        <v>51</v>
      </c>
      <c r="CA8" s="23" t="s">
        <v>52</v>
      </c>
      <c r="CC8" s="23" t="s">
        <v>53</v>
      </c>
      <c r="CE8" s="23" t="s">
        <v>54</v>
      </c>
      <c r="CG8" s="23" t="s">
        <v>55</v>
      </c>
      <c r="CI8" s="23" t="s">
        <v>56</v>
      </c>
      <c r="CK8" s="23" t="s">
        <v>57</v>
      </c>
    </row>
    <row r="9" spans="1:89" s="2" customFormat="1" ht="45" customHeight="1" thickTop="1" thickBot="1" x14ac:dyDescent="0.25">
      <c r="A9" s="94">
        <v>1</v>
      </c>
      <c r="B9" s="95" t="s">
        <v>58</v>
      </c>
      <c r="C9" s="95" t="s">
        <v>59</v>
      </c>
      <c r="D9" s="95" t="s">
        <v>60</v>
      </c>
      <c r="E9" s="95" t="s">
        <v>61</v>
      </c>
      <c r="F9" s="95" t="s">
        <v>62</v>
      </c>
      <c r="G9" s="96">
        <v>0.9</v>
      </c>
      <c r="H9" s="58" t="s">
        <v>63</v>
      </c>
      <c r="I9" s="93">
        <f>AVERAGE('150151'!BC10:BC11,'150152'!BC10:BC11,'150153'!BC10:BC11)</f>
        <v>1</v>
      </c>
      <c r="J9" s="16"/>
      <c r="K9" s="93">
        <f>AVERAGE('150251'!BC10:BC11,'150253'!BC10:BC11)</f>
        <v>0.99564796905222441</v>
      </c>
      <c r="L9" s="16"/>
      <c r="M9" s="93">
        <f>AVERAGE('150351'!BC10:BC11,'150352'!BC10:BC11,'150353'!BC10:BC11)</f>
        <v>1</v>
      </c>
      <c r="N9" s="16"/>
      <c r="O9" s="93">
        <f>AVERAGE('150451'!BC10:BC11)</f>
        <v>0.98875074008288932</v>
      </c>
      <c r="P9" s="16"/>
      <c r="Q9" s="93">
        <f>AVERAGE('150551'!BC10:BC11)</f>
        <v>1</v>
      </c>
      <c r="S9" s="93">
        <f>AVERAGE('150651'!BC10:BC11,'150652'!BC10:BC11)</f>
        <v>0.98425735797399039</v>
      </c>
      <c r="U9" s="93">
        <f>AVERAGE('150751'!BC10:BC11)</f>
        <v>1</v>
      </c>
      <c r="W9" s="93">
        <f>AVERAGE('150851'!BC10:BC11)</f>
        <v>1</v>
      </c>
      <c r="Y9" s="93">
        <f>AVERAGE('150951'!BC10:BC11,'150952'!BC10:BC11,'150953'!BC10:BC11,'150954'!BC10:BC11)</f>
        <v>1</v>
      </c>
      <c r="AA9" s="93">
        <f>AVERAGE('151051'!BC10:BC11)</f>
        <v>1</v>
      </c>
      <c r="AC9" s="93">
        <f>AVERAGE('151151'!BC10:BC11)</f>
        <v>1</v>
      </c>
      <c r="AE9" s="93">
        <f>AVERAGE('151251'!BC10:BC11,'151252'!BC10:BC11,'151253'!BC10:BC11)</f>
        <v>1</v>
      </c>
      <c r="AG9" s="93">
        <f>AVERAGE('151351'!BC10:BC11)</f>
        <v>0.99172310007524456</v>
      </c>
      <c r="AI9" s="93">
        <f>AVERAGE('151452'!BC10:BC11,'151453'!BC10:BC11)</f>
        <v>1</v>
      </c>
      <c r="AK9" s="93">
        <f>AVERAGE('151551'!BC10:BC11)</f>
        <v>1</v>
      </c>
      <c r="AM9" s="93">
        <f>AVERAGE('151651'!BC10:BC11,'151652'!BC10:BC11)</f>
        <v>1</v>
      </c>
      <c r="AO9" s="93">
        <f>AVERAGE('151751'!BC10:BC11)</f>
        <v>1</v>
      </c>
      <c r="AQ9" s="93">
        <f>AVERAGE('151851'!BC10:BC11,'151852'!BC10:BC11,'151853'!BC10:BC11)</f>
        <v>0.99884759435321235</v>
      </c>
      <c r="AS9" s="93">
        <f>AVERAGE('151951'!BC10:BC11,'151952'!BC10:BC11)</f>
        <v>1</v>
      </c>
      <c r="AU9" s="93">
        <f>AVERAGE('152052'!BC10:BC11,'152053'!BC10:BC11,'152054'!BC10:BC11)</f>
        <v>1</v>
      </c>
      <c r="AW9" s="93">
        <f>AVERAGE('152151'!BC10:BC11,'152152'!BB10:BB11)</f>
        <v>1</v>
      </c>
      <c r="AY9" s="93">
        <f>AVERAGE('152251'!BC10:BC11,'152252'!BC10:BC11)</f>
        <v>0.98247804394812011</v>
      </c>
      <c r="BA9" s="93">
        <f>AVERAGE('152351'!BC10:BC11,'152352'!BC10:BC11,'152353'!BC10:BC11)</f>
        <v>1</v>
      </c>
      <c r="BC9" s="93">
        <f>AVERAGE('152451'!BC10:BC11)</f>
        <v>1</v>
      </c>
      <c r="BE9" s="93">
        <f>AVERAGE('152451'!BC10:BC11)</f>
        <v>1</v>
      </c>
      <c r="BG9" s="93">
        <f>AVERAGE('152651'!BC10:BC11)</f>
        <v>1</v>
      </c>
      <c r="BI9" s="93">
        <f>AVERAGE('152751'!BC10:BC11,'152752'!BC10:BC11,'152753'!BC10:BC11)</f>
        <v>0.99328665772878499</v>
      </c>
      <c r="BK9" s="93">
        <f>AVERAGE('152851'!BC10:BC11,'152853'!BC11:BC12)</f>
        <v>1</v>
      </c>
      <c r="BM9" s="93">
        <f>AVERAGE('152951'!BC10:BC11)</f>
        <v>1</v>
      </c>
      <c r="BO9" s="93">
        <f>AVERAGE('153051'!BC10:BC11,'153052'!BC10:BC11)</f>
        <v>1</v>
      </c>
      <c r="BQ9" s="93">
        <f>AVERAGE('153151'!AI10:AI11)</f>
        <v>1</v>
      </c>
      <c r="BS9" s="93">
        <f>AVERAGE('153251'!AI10:AI11)</f>
        <v>1</v>
      </c>
      <c r="BU9" s="93">
        <f>AVERAGE('153351'!AI10:AI11)</f>
        <v>1</v>
      </c>
      <c r="BW9" s="93">
        <f>AVERAGE('153451'!AI10:AI11)</f>
        <v>1</v>
      </c>
      <c r="BY9" s="93">
        <f>AVERAGE('153551'!AI10:AI11,'153552'!AI10:AI11,'153553'!AI10:AI11)</f>
        <v>1</v>
      </c>
      <c r="CA9" s="93">
        <f>AVERAGE('153651'!AI10:AI11,'153652'!AI10:AI11,'153653'!AI10:AI11,'153654'!AI10:AI11)</f>
        <v>1</v>
      </c>
      <c r="CC9" s="93">
        <f>AVERAGE('153753'!AI10:AI11,'153752'!AI10:AI11)</f>
        <v>0.98063047234679135</v>
      </c>
      <c r="CE9" s="93">
        <f>AVERAGE('153851'!AI10:AI11,'153852'!AI10:AI11)</f>
        <v>1</v>
      </c>
      <c r="CG9" s="93">
        <f>AVERAGE('153951'!AI10:AI11)</f>
        <v>1</v>
      </c>
      <c r="CI9" s="93">
        <f>AVERAGE('154051'!AI10:AI11,'154052'!AI10:AI11,'154053'!AJ10:AJ11)</f>
        <v>1</v>
      </c>
      <c r="CK9" s="93">
        <f>AVERAGE(I9,K9,M9,O9,Q9,S9,U9,W9,Y9,AA9,AC9,AE9,AG9,AI9,AK9,AM9,AO9,AQ9,AS9,AU9,AW9,AY9,BA9,BC9,BE9,BG9,BI9,BK9,BM9,BO9,BQ9,BS9,BU9,BW9,BY9,CA9,CC9,CE9,CG9,CI9)</f>
        <v>0.99789054838903135</v>
      </c>
    </row>
    <row r="10" spans="1:89" s="2" customFormat="1" ht="42" customHeight="1" thickTop="1" thickBot="1" x14ac:dyDescent="0.25">
      <c r="A10" s="94"/>
      <c r="B10" s="95"/>
      <c r="C10" s="95"/>
      <c r="D10" s="95"/>
      <c r="E10" s="95"/>
      <c r="F10" s="95"/>
      <c r="G10" s="96"/>
      <c r="H10" s="58" t="s">
        <v>64</v>
      </c>
      <c r="I10" s="93"/>
      <c r="J10" s="16"/>
      <c r="K10" s="93"/>
      <c r="L10" s="16"/>
      <c r="M10" s="93"/>
      <c r="N10" s="16"/>
      <c r="O10" s="93"/>
      <c r="P10" s="16"/>
      <c r="Q10" s="93"/>
      <c r="S10" s="93"/>
      <c r="U10" s="93"/>
      <c r="W10" s="93"/>
      <c r="Y10" s="93"/>
      <c r="AA10" s="93"/>
      <c r="AC10" s="93"/>
      <c r="AE10" s="93"/>
      <c r="AG10" s="93"/>
      <c r="AI10" s="93"/>
      <c r="AK10" s="93"/>
      <c r="AM10" s="93"/>
      <c r="AO10" s="93"/>
      <c r="AQ10" s="93"/>
      <c r="AS10" s="93"/>
      <c r="AU10" s="93"/>
      <c r="AW10" s="93"/>
      <c r="AY10" s="93"/>
      <c r="BA10" s="93"/>
      <c r="BC10" s="93"/>
      <c r="BE10" s="93"/>
      <c r="BG10" s="93"/>
      <c r="BI10" s="93"/>
      <c r="BK10" s="93"/>
      <c r="BM10" s="93"/>
      <c r="BO10" s="93"/>
      <c r="BQ10" s="93"/>
      <c r="BS10" s="93"/>
      <c r="BU10" s="93"/>
      <c r="BW10" s="93"/>
      <c r="BY10" s="93"/>
      <c r="CA10" s="93"/>
      <c r="CC10" s="93"/>
      <c r="CE10" s="93"/>
      <c r="CG10" s="93"/>
      <c r="CI10" s="93"/>
      <c r="CK10" s="93"/>
    </row>
    <row r="11" spans="1:89" s="3" customFormat="1" ht="28.5" customHeight="1" thickTop="1" thickBot="1" x14ac:dyDescent="0.25">
      <c r="A11" s="109"/>
      <c r="B11" s="110"/>
      <c r="C11" s="110"/>
      <c r="D11" s="110"/>
      <c r="E11" s="110"/>
      <c r="F11" s="110"/>
      <c r="G11" s="110"/>
      <c r="H11" s="110"/>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c r="BE11" s="7"/>
      <c r="BG11" s="7"/>
      <c r="BI11" s="7"/>
      <c r="BK11" s="7"/>
      <c r="BM11" s="7"/>
      <c r="BO11" s="7"/>
      <c r="BQ11" s="7"/>
      <c r="BS11" s="7"/>
      <c r="BU11" s="7"/>
      <c r="BW11" s="7"/>
      <c r="BY11" s="7"/>
      <c r="CA11" s="7"/>
      <c r="CC11" s="7"/>
      <c r="CE11" s="7"/>
      <c r="CG11" s="7"/>
      <c r="CI11" s="7"/>
    </row>
    <row r="12" spans="1:89" s="3" customFormat="1" ht="42" customHeight="1" thickTop="1" thickBot="1" x14ac:dyDescent="0.25">
      <c r="A12" s="94">
        <v>2</v>
      </c>
      <c r="B12" s="95" t="s">
        <v>65</v>
      </c>
      <c r="C12" s="95" t="s">
        <v>66</v>
      </c>
      <c r="D12" s="95" t="s">
        <v>67</v>
      </c>
      <c r="E12" s="95" t="s">
        <v>68</v>
      </c>
      <c r="F12" s="95" t="s">
        <v>62</v>
      </c>
      <c r="G12" s="96">
        <v>0.9</v>
      </c>
      <c r="H12" s="58" t="s">
        <v>69</v>
      </c>
      <c r="I12" s="93">
        <f>AVERAGE('150151'!BC13:BC14,'150152'!BC13:BC14,'150153'!BC13:BC14)</f>
        <v>0.99819837952715462</v>
      </c>
      <c r="J12" s="16"/>
      <c r="K12" s="93">
        <f>AVERAGE('150251'!BC13:BC14,'150253'!BC13:BC14)</f>
        <v>0.99740188564554066</v>
      </c>
      <c r="L12" s="16"/>
      <c r="M12" s="93">
        <f>AVERAGE('150351'!BC13:BC14,'150352'!BC13:BC14,'150353'!BC13:BC14)</f>
        <v>0.99817886279191548</v>
      </c>
      <c r="N12" s="16"/>
      <c r="O12" s="93">
        <f>AVERAGE('150451'!BC13:BC14)</f>
        <v>0.99833302463419149</v>
      </c>
      <c r="P12" s="16"/>
      <c r="Q12" s="93">
        <f>AVERAGE('150551'!BC13:BC14)</f>
        <v>0.9945073807071747</v>
      </c>
      <c r="S12" s="93">
        <f>AVERAGE('150651'!BC13:BC14,'150652'!BC13:BC14)</f>
        <v>1.0022714096319558</v>
      </c>
      <c r="U12" s="93">
        <f>AVERAGE('150751'!BC13:BC14)</f>
        <v>0.97113130966672379</v>
      </c>
      <c r="W12" s="93">
        <f>AVERAGE('150851'!BC13:BC14)</f>
        <v>0.99765258215962438</v>
      </c>
      <c r="Y12" s="93">
        <f>AVERAGE('150951'!BC13:BC14,'150952'!BC13:BC14,'150953'!BC13:BC14,'150954'!BC13:BC14)</f>
        <v>0.99534167915099026</v>
      </c>
      <c r="AA12" s="93">
        <f>AVERAGE('151051'!BC13:BC14)</f>
        <v>0.99543686415320165</v>
      </c>
      <c r="AC12" s="93">
        <f>AVERAGE('151151'!BC13:BC14)</f>
        <v>0.99682559442300511</v>
      </c>
      <c r="AE12" s="93">
        <f>AVERAGE('151251'!BC13:BC14,'151252'!BC13:BC14)</f>
        <v>0.99626707892940081</v>
      </c>
      <c r="AG12" s="93">
        <f>AVERAGE('151351'!BC13:BC14)</f>
        <v>0.99389462576317178</v>
      </c>
      <c r="AI12" s="93">
        <f>AVERAGE('151452'!BC13:BC14,'151453'!BC13:BC14)</f>
        <v>0.99756995581737851</v>
      </c>
      <c r="AK12" s="93">
        <f>AVERAGE('151551'!BC13:BC14)</f>
        <v>0.99686671487105327</v>
      </c>
      <c r="AM12" s="93">
        <f>AVERAGE('151651'!BC13:BC14,'151652'!BC13:BC14)</f>
        <v>0.99764028077025579</v>
      </c>
      <c r="AO12" s="93">
        <f>AVERAGE('151751'!BC13:BC14)</f>
        <v>0.9953992196144662</v>
      </c>
      <c r="AQ12" s="93">
        <f>AVERAGE('151851'!BC13:BC14,'151852'!BC13:BC14,'151853'!BC13:BC14)</f>
        <v>0.99639460643778033</v>
      </c>
      <c r="AS12" s="93">
        <f>AVERAGE('151951'!BC13:BC14,'151952'!BC13:BC14)</f>
        <v>0.99306995403061116</v>
      </c>
      <c r="AU12" s="93">
        <f>AVERAGE('152052'!BC13:BC14,'152053'!BC13:BC14,'152054'!BC13:BC14)</f>
        <v>0.99325213112971378</v>
      </c>
      <c r="AW12" s="93">
        <f>AVERAGE('152151'!BC13:BC14,'152152'!BB13:BB14)</f>
        <v>0.99647342513480186</v>
      </c>
      <c r="AY12" s="93">
        <f>AVERAGE('152251'!BC13:BC14,'152252'!BC13:BC14)</f>
        <v>0.9963686808535539</v>
      </c>
      <c r="BA12" s="93">
        <f>AVERAGE('152351'!BC13:BC14,'152352'!BC13:BC14,'152353'!BC13:BC14)</f>
        <v>0.99324121052114922</v>
      </c>
      <c r="BC12" s="93">
        <f>AVERAGE('152451'!BC13:BC14)</f>
        <v>1</v>
      </c>
      <c r="BE12" s="93">
        <f>AVERAGE('152451'!BC13:BC14)</f>
        <v>1</v>
      </c>
      <c r="BG12" s="93">
        <f>AVERAGE('152651'!BC13:BC14)</f>
        <v>0.99854823808895343</v>
      </c>
      <c r="BI12" s="93">
        <f>AVERAGE('152751'!BC13:BC14,'152752'!BC13:BC14,'152753'!BC13:BC14)</f>
        <v>0.99814270583805464</v>
      </c>
      <c r="BK12" s="93">
        <f>AVERAGE('152851'!BC13:BC14,'152853'!BC14:BC15)</f>
        <v>0.99770392138822461</v>
      </c>
      <c r="BM12" s="93">
        <f>AVERAGE('152951'!BC13:BC14)</f>
        <v>0.99040606871932169</v>
      </c>
      <c r="BO12" s="93">
        <f>AVERAGE('153051'!BC13:BC14,'153052'!BC13:BC14)</f>
        <v>0.991795158708348</v>
      </c>
      <c r="BQ12" s="93">
        <f>AVERAGE('153151'!AI13:AI14)</f>
        <v>0.99582695785227426</v>
      </c>
      <c r="BS12" s="93">
        <f>AVERAGE('153251'!AI13:AI14)</f>
        <v>0.99578432393046734</v>
      </c>
      <c r="BU12" s="93">
        <f>AVERAGE('153351'!AI13:AI14)</f>
        <v>0.99705717488789236</v>
      </c>
      <c r="BW12" s="93">
        <f>AVERAGE('153451'!AI13:AI14)</f>
        <v>0.99769131527127042</v>
      </c>
      <c r="BY12" s="93">
        <f>AVERAGE('153551'!AI13:AI14,'153552'!AI13:AI14,'153553'!AI13:AI14)</f>
        <v>0.99589856809949973</v>
      </c>
      <c r="CA12" s="93">
        <f>AVERAGE('153651'!AI13:AI14,'153652'!AI13:AI14,'153653'!AI13:AI14,'153654'!AI13:AI14)</f>
        <v>0.99297914384741492</v>
      </c>
      <c r="CC12" s="93">
        <f>AVERAGE('153753'!AI13:AI14,'153752'!AI13:AI14)</f>
        <v>0.98407089162599015</v>
      </c>
      <c r="CE12" s="93">
        <f>AVERAGE('153851'!AI13:AI14,'153852'!AI13:AI14)</f>
        <v>0.99583940359769985</v>
      </c>
      <c r="CG12" s="93">
        <f>AVERAGE('153951'!AI13:AI14)</f>
        <v>0.99677439757131114</v>
      </c>
      <c r="CI12" s="93">
        <f>AVERAGE('154051'!AI13:AI14,'154052'!AI13:AI14,'154053'!AJ13:AJ14)</f>
        <v>0.99822216426664445</v>
      </c>
      <c r="CK12" s="93">
        <f>AVERAGE(I12,K12,M12,O12,Q12,S12,U12,W12,Y12,AA12,AC12,AE12,AG12,AI12,AK12,AM12,AO12,AQ12,AS12,AU12,AW12,AY12,BA12,BC12,BE12,BG12,BI12,BK12,BM12,BO12,BQ12,BS12,BU12,BW12,BY12,CA12,CC12,CE12,CG12,CI12)</f>
        <v>0.99546143225145423</v>
      </c>
    </row>
    <row r="13" spans="1:89" s="3" customFormat="1" ht="42" customHeight="1" thickTop="1" thickBot="1" x14ac:dyDescent="0.25">
      <c r="A13" s="94"/>
      <c r="B13" s="95"/>
      <c r="C13" s="95"/>
      <c r="D13" s="95"/>
      <c r="E13" s="95"/>
      <c r="F13" s="95"/>
      <c r="G13" s="96"/>
      <c r="H13" s="58" t="s">
        <v>70</v>
      </c>
      <c r="I13" s="93"/>
      <c r="J13" s="16"/>
      <c r="K13" s="93"/>
      <c r="L13" s="16"/>
      <c r="M13" s="93"/>
      <c r="N13" s="16"/>
      <c r="O13" s="93"/>
      <c r="P13" s="16"/>
      <c r="Q13" s="93"/>
      <c r="S13" s="93"/>
      <c r="U13" s="93"/>
      <c r="W13" s="93"/>
      <c r="Y13" s="93"/>
      <c r="AA13" s="93"/>
      <c r="AC13" s="93"/>
      <c r="AE13" s="93"/>
      <c r="AG13" s="93"/>
      <c r="AI13" s="93"/>
      <c r="AK13" s="93"/>
      <c r="AM13" s="93"/>
      <c r="AO13" s="93"/>
      <c r="AQ13" s="93"/>
      <c r="AS13" s="93"/>
      <c r="AU13" s="93"/>
      <c r="AW13" s="93"/>
      <c r="AY13" s="93"/>
      <c r="BA13" s="93"/>
      <c r="BC13" s="93"/>
      <c r="BE13" s="93"/>
      <c r="BG13" s="93"/>
      <c r="BI13" s="93"/>
      <c r="BK13" s="93"/>
      <c r="BM13" s="93"/>
      <c r="BO13" s="93"/>
      <c r="BQ13" s="93"/>
      <c r="BS13" s="93"/>
      <c r="BU13" s="93"/>
      <c r="BW13" s="93"/>
      <c r="BY13" s="93"/>
      <c r="CA13" s="93"/>
      <c r="CC13" s="93"/>
      <c r="CE13" s="93"/>
      <c r="CG13" s="93"/>
      <c r="CI13" s="93"/>
      <c r="CK13" s="93"/>
    </row>
    <row r="14" spans="1:89" s="3" customFormat="1" ht="28.5" customHeight="1" thickTop="1" thickBot="1" x14ac:dyDescent="0.25">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c r="BE14" s="8"/>
      <c r="BG14" s="8"/>
      <c r="BI14" s="8"/>
      <c r="BK14" s="8"/>
      <c r="BM14" s="8"/>
      <c r="BO14" s="8"/>
      <c r="BQ14" s="8"/>
      <c r="BS14" s="8"/>
      <c r="BU14" s="8"/>
      <c r="BW14" s="8"/>
      <c r="BY14" s="8"/>
      <c r="CA14" s="8"/>
      <c r="CC14" s="8"/>
      <c r="CE14" s="8"/>
      <c r="CG14" s="8"/>
      <c r="CI14" s="8"/>
    </row>
    <row r="15" spans="1:89" s="3" customFormat="1" ht="39" customHeight="1" thickTop="1" thickBot="1" x14ac:dyDescent="0.25">
      <c r="A15" s="94">
        <v>3</v>
      </c>
      <c r="B15" s="95" t="s">
        <v>71</v>
      </c>
      <c r="C15" s="95" t="s">
        <v>72</v>
      </c>
      <c r="D15" s="95" t="s">
        <v>73</v>
      </c>
      <c r="E15" s="95" t="s">
        <v>74</v>
      </c>
      <c r="F15" s="95" t="s">
        <v>62</v>
      </c>
      <c r="G15" s="96">
        <v>1</v>
      </c>
      <c r="H15" s="58" t="s">
        <v>75</v>
      </c>
      <c r="I15" s="93">
        <f>AVERAGE('150151'!BC16:BC17,'150152'!BC16:BC17,'150153'!BC16:BC17)</f>
        <v>1</v>
      </c>
      <c r="J15" s="14"/>
      <c r="K15" s="93">
        <f>AVERAGE('150251'!BC16:BC17,'150253'!BC16:BC17)</f>
        <v>1</v>
      </c>
      <c r="L15" s="14"/>
      <c r="M15" s="93">
        <f>AVERAGE('150351'!BC16:BC17,'150352'!BC16:BC17,'150353'!BC16:BC17)</f>
        <v>1</v>
      </c>
      <c r="N15" s="14"/>
      <c r="O15" s="93">
        <f>AVERAGE('150451'!BC16:BC17)</f>
        <v>1</v>
      </c>
      <c r="P15" s="14"/>
      <c r="Q15" s="93">
        <f>AVERAGE('150551'!BC16:BC17)</f>
        <v>1</v>
      </c>
      <c r="S15" s="93">
        <f>AVERAGE('150651'!BC16:BC17,'150652'!BC16:BC17)</f>
        <v>1</v>
      </c>
      <c r="U15" s="93">
        <f>AVERAGE('150751'!BC16:BC17)</f>
        <v>1</v>
      </c>
      <c r="W15" s="93">
        <f>AVERAGE('150851'!BC16:BC17)</f>
        <v>1</v>
      </c>
      <c r="Y15" s="93">
        <f>AVERAGE('150951'!BC16:BC17,'150952'!BC16:BC17,'150953'!BC16:BC17,'150954'!BC16:BC17)</f>
        <v>1</v>
      </c>
      <c r="AA15" s="93">
        <f>AVERAGE('151051'!BC16:BC17)</f>
        <v>1</v>
      </c>
      <c r="AC15" s="93">
        <f>AVERAGE('151151'!BC16:BC17)</f>
        <v>1</v>
      </c>
      <c r="AE15" s="93">
        <f>AVERAGE('151251'!BC16:BC17,'151252'!BC16:BC17)</f>
        <v>1</v>
      </c>
      <c r="AG15" s="93">
        <f>AVERAGE('151351'!BC16:BC17)</f>
        <v>1</v>
      </c>
      <c r="AI15" s="93">
        <f>AVERAGE('151452'!BC16:BC17,'151453'!BC16:BC17)</f>
        <v>1</v>
      </c>
      <c r="AK15" s="93">
        <f>AVERAGE('151551'!BC16:BC17)</f>
        <v>1</v>
      </c>
      <c r="AM15" s="93">
        <f>AVERAGE('151651'!BC16:BC17,'151652'!BC16:BC17)</f>
        <v>1</v>
      </c>
      <c r="AO15" s="93">
        <f>AVERAGE('151751'!BC16:BC17)</f>
        <v>1</v>
      </c>
      <c r="AQ15" s="93">
        <f>AVERAGE('151851'!BC16:BC17,'151852'!BC16:BC17,'151853'!BC16:BC17)</f>
        <v>1</v>
      </c>
      <c r="AS15" s="93">
        <f>AVERAGE('151951'!BC16:BC17,'151952'!BC16:BC17)</f>
        <v>1</v>
      </c>
      <c r="AU15" s="93">
        <f>AVERAGE('152052'!BC16:BC17,'152053'!BC16:BC17,'152054'!BC16:BC17)</f>
        <v>1</v>
      </c>
      <c r="AW15" s="93">
        <f>AVERAGE('152151'!BC16:BC17,'152152'!BB16:BB17)</f>
        <v>1</v>
      </c>
      <c r="AY15" s="93">
        <f>AVERAGE('152251'!BC16:BC17,'152252'!BC16:BC17)</f>
        <v>1</v>
      </c>
      <c r="BA15" s="93">
        <f>AVERAGE('152351'!BC16:BC17,'152352'!BC16:BC17,'152353'!BC16:BC17)</f>
        <v>1</v>
      </c>
      <c r="BC15" s="93">
        <f>AVERAGE('152451'!BC16:BC17)</f>
        <v>1</v>
      </c>
      <c r="BE15" s="93">
        <f>AVERAGE('152451'!BC16:BC17)</f>
        <v>1</v>
      </c>
      <c r="BG15" s="93">
        <f>AVERAGE('152651'!BC16:BC17)</f>
        <v>1</v>
      </c>
      <c r="BI15" s="93">
        <f>AVERAGE('152751'!BC16:BC17,'152752'!BC16:BC17,'152753'!BC16:BC17)</f>
        <v>1</v>
      </c>
      <c r="BK15" s="93">
        <f>AVERAGE('152851'!BC16:BC17,'152853'!BC17:BC18)</f>
        <v>1</v>
      </c>
      <c r="BM15" s="93">
        <f>AVERAGE('152951'!BC16:BC17)</f>
        <v>1</v>
      </c>
      <c r="BO15" s="93">
        <f>AVERAGE('153051'!BC16:BC17,'153052'!BC16:BC17)</f>
        <v>1</v>
      </c>
      <c r="BQ15" s="93">
        <f>AVERAGE('153151'!AI16:AI17)</f>
        <v>1</v>
      </c>
      <c r="BS15" s="93">
        <f>AVERAGE('153251'!AI16:AI17)</f>
        <v>1</v>
      </c>
      <c r="BU15" s="93">
        <f>AVERAGE('153351'!AI16:AI17)</f>
        <v>1</v>
      </c>
      <c r="BW15" s="93">
        <f>AVERAGE('153451'!AI16:AI17)</f>
        <v>1</v>
      </c>
      <c r="BY15" s="93">
        <f>AVERAGE('153551'!AI16:AI17,'153552'!AI16:AI17,'153553'!AI16:AI17)</f>
        <v>1</v>
      </c>
      <c r="CA15" s="93">
        <f>AVERAGE('153651'!AI16:AI17,'153652'!AI16:AI17,'153653'!AI16:AI17,'153654'!AI16:AI17)</f>
        <v>1</v>
      </c>
      <c r="CC15" s="93">
        <f>AVERAGE('153753'!AI16:AI17,'153752'!AI16:AI17)</f>
        <v>1</v>
      </c>
      <c r="CE15" s="93">
        <f>AVERAGE('153851'!AI16:AI17,'153852'!AI16:AI17)</f>
        <v>1</v>
      </c>
      <c r="CG15" s="93">
        <f>AVERAGE('153951'!AI16:AI17)</f>
        <v>1</v>
      </c>
      <c r="CI15" s="93">
        <f>AVERAGE('154051'!AI16:AI17,'154052'!AI16:AI17,'154053'!AJ16:AJ17)</f>
        <v>1</v>
      </c>
      <c r="CK15" s="93">
        <f>AVERAGE(I15,K15,M15,O15,Q15,S15,U15,W15,Y15,AA15,AC15,AE15,AG15,AI15,AK15,AM15,AO15,AQ15,AS15,AU15,AW15,AY15,BA15,BC15,BE15,BG15,BI15,BK15,BM15,BO15,BQ15,BS15,BU15,BW15,BY15,CA15,CC15,CE15,CG15,CI15)</f>
        <v>1</v>
      </c>
    </row>
    <row r="16" spans="1:89" s="3" customFormat="1" ht="51" customHeight="1" thickTop="1" thickBot="1" x14ac:dyDescent="0.25">
      <c r="A16" s="94"/>
      <c r="B16" s="95"/>
      <c r="C16" s="95"/>
      <c r="D16" s="95"/>
      <c r="E16" s="95"/>
      <c r="F16" s="95"/>
      <c r="G16" s="96"/>
      <c r="H16" s="58" t="s">
        <v>76</v>
      </c>
      <c r="I16" s="93"/>
      <c r="J16" s="16"/>
      <c r="K16" s="93"/>
      <c r="L16" s="16"/>
      <c r="M16" s="93"/>
      <c r="N16" s="16"/>
      <c r="O16" s="93"/>
      <c r="P16" s="16"/>
      <c r="Q16" s="93"/>
      <c r="S16" s="93"/>
      <c r="U16" s="93"/>
      <c r="W16" s="93"/>
      <c r="Y16" s="93"/>
      <c r="AA16" s="93"/>
      <c r="AC16" s="93"/>
      <c r="AE16" s="93"/>
      <c r="AG16" s="93"/>
      <c r="AI16" s="93"/>
      <c r="AK16" s="93"/>
      <c r="AM16" s="93"/>
      <c r="AO16" s="93"/>
      <c r="AQ16" s="93"/>
      <c r="AS16" s="93"/>
      <c r="AU16" s="93"/>
      <c r="AW16" s="93"/>
      <c r="AY16" s="93"/>
      <c r="BA16" s="93"/>
      <c r="BC16" s="93"/>
      <c r="BE16" s="93"/>
      <c r="BG16" s="93"/>
      <c r="BI16" s="93"/>
      <c r="BK16" s="93"/>
      <c r="BM16" s="93"/>
      <c r="BO16" s="93"/>
      <c r="BQ16" s="93"/>
      <c r="BS16" s="93"/>
      <c r="BU16" s="93"/>
      <c r="BW16" s="93"/>
      <c r="BY16" s="93"/>
      <c r="CA16" s="93"/>
      <c r="CC16" s="93"/>
      <c r="CE16" s="93"/>
      <c r="CG16" s="93"/>
      <c r="CI16" s="93"/>
      <c r="CK16" s="93"/>
    </row>
    <row r="17" spans="1:89" s="3" customFormat="1" ht="28.5" customHeight="1" thickTop="1" thickBot="1" x14ac:dyDescent="0.25">
      <c r="A17" s="109"/>
      <c r="B17" s="110"/>
      <c r="C17" s="110"/>
      <c r="D17" s="110"/>
      <c r="E17" s="110"/>
      <c r="F17" s="110"/>
      <c r="G17" s="110"/>
      <c r="H17" s="110"/>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c r="BE17" s="8"/>
      <c r="BG17" s="8"/>
      <c r="BI17" s="8"/>
      <c r="BK17" s="8"/>
      <c r="BM17" s="8"/>
      <c r="BO17" s="8"/>
      <c r="BQ17" s="8"/>
      <c r="BS17" s="8"/>
      <c r="BU17" s="8"/>
      <c r="BW17" s="8"/>
      <c r="BY17" s="8"/>
      <c r="CA17" s="8"/>
      <c r="CC17" s="8"/>
      <c r="CE17" s="8"/>
      <c r="CG17" s="8"/>
      <c r="CI17" s="8"/>
    </row>
    <row r="18" spans="1:89" s="3" customFormat="1" ht="45.75" customHeight="1" thickTop="1" thickBot="1" x14ac:dyDescent="0.25">
      <c r="A18" s="94">
        <v>4</v>
      </c>
      <c r="B18" s="95" t="s">
        <v>77</v>
      </c>
      <c r="C18" s="95" t="s">
        <v>72</v>
      </c>
      <c r="D18" s="95" t="s">
        <v>78</v>
      </c>
      <c r="E18" s="95" t="s">
        <v>79</v>
      </c>
      <c r="F18" s="95" t="s">
        <v>62</v>
      </c>
      <c r="G18" s="96">
        <v>0.9</v>
      </c>
      <c r="H18" s="58" t="s">
        <v>80</v>
      </c>
      <c r="I18" s="93">
        <f>AVERAGE('150151'!BC19:BC20,'150152'!BC19:BC20,'150153'!BC19:BC20)</f>
        <v>1</v>
      </c>
      <c r="J18" s="16"/>
      <c r="K18" s="93">
        <f>AVERAGE('150251'!BC19:BC20,'150253'!BC19:BC20)</f>
        <v>1</v>
      </c>
      <c r="L18" s="16"/>
      <c r="M18" s="93">
        <f>AVERAGE('150351'!BC19:BC20,'150352'!BC19:BC20,'150353'!BC19:BC20)</f>
        <v>1</v>
      </c>
      <c r="N18" s="16"/>
      <c r="O18" s="93">
        <f>AVERAGE('150451'!BC19:BC20)</f>
        <v>1</v>
      </c>
      <c r="P18" s="16"/>
      <c r="Q18" s="93">
        <f>AVERAGE('150551'!BC19:BC20)</f>
        <v>1</v>
      </c>
      <c r="S18" s="93">
        <f>AVERAGE('150651'!BC19:BC20,'150652'!BC19:BC20)</f>
        <v>1</v>
      </c>
      <c r="U18" s="93">
        <f>AVERAGE('150751'!BC19:BC20)</f>
        <v>1</v>
      </c>
      <c r="W18" s="93">
        <f>AVERAGE('150851'!BC19:BC20)</f>
        <v>1</v>
      </c>
      <c r="Y18" s="93">
        <f>AVERAGE('150951'!BC19:BC20,'150952'!BC19:BC20,'150953'!BC19:BC20,'150954'!BC19:BC20)</f>
        <v>1</v>
      </c>
      <c r="AA18" s="93">
        <f>AVERAGE('151051'!BC19:BC20)</f>
        <v>1</v>
      </c>
      <c r="AC18" s="93">
        <f>AVERAGE('151151'!BC19:BC20)</f>
        <v>1</v>
      </c>
      <c r="AE18" s="93">
        <f>AVERAGE('151251'!BC19:BC20,'151252'!BC19:BC20)</f>
        <v>1.0001156515034695</v>
      </c>
      <c r="AG18" s="93">
        <f>AVERAGE('151351'!BC19:BC20)</f>
        <v>1</v>
      </c>
      <c r="AI18" s="93">
        <f>AVERAGE('151452'!BC19:BC20,'151453'!BC19:BC20)</f>
        <v>1</v>
      </c>
      <c r="AK18" s="93">
        <f>AVERAGE('151551'!BC19:BC20)</f>
        <v>1</v>
      </c>
      <c r="AM18" s="93">
        <f>AVERAGE('151651'!BC19:BC20,'151652'!BC19:BC20)</f>
        <v>1</v>
      </c>
      <c r="AO18" s="93">
        <f>AVERAGE('151751'!BC19:BC20)</f>
        <v>1</v>
      </c>
      <c r="AQ18" s="93">
        <f>AVERAGE('151851'!BC19:BC20,'151852'!BC19:BC20,'151853'!BC19:BC20)</f>
        <v>1</v>
      </c>
      <c r="AS18" s="93">
        <f>AVERAGE('151951'!BC19:BC20,'151952'!BC19:BC20)</f>
        <v>1</v>
      </c>
      <c r="AU18" s="93">
        <f>AVERAGE('152052'!BC19:BC20,'152053'!BC19:BC20,'152054'!BC19:BC20)</f>
        <v>1</v>
      </c>
      <c r="AW18" s="93">
        <f>AVERAGE('152151'!BC19:BC20,'152152'!BB19:BB20)</f>
        <v>1</v>
      </c>
      <c r="AY18" s="93">
        <f>AVERAGE('152251'!BC19:BC20,'152252'!BC19:BC20)</f>
        <v>1</v>
      </c>
      <c r="BA18" s="93">
        <f>AVERAGE('152351'!BC19:BC20,'152352'!BC19:BC20,'152353'!BC19:BC20)</f>
        <v>1</v>
      </c>
      <c r="BC18" s="93">
        <f>AVERAGE('152451'!BC19:BC20)</f>
        <v>1</v>
      </c>
      <c r="BE18" s="93">
        <f>AVERAGE('152451'!BC19:BC20)</f>
        <v>1</v>
      </c>
      <c r="BG18" s="93">
        <f>AVERAGE('152651'!BC19:BC20)</f>
        <v>1</v>
      </c>
      <c r="BI18" s="93">
        <f>AVERAGE('152751'!BC19:BC20,'152752'!BC19:BC20,'152753'!BC19:BC20)</f>
        <v>1</v>
      </c>
      <c r="BK18" s="93">
        <f>AVERAGE('152851'!BC19:BC20,'152853'!BC20:BC21)</f>
        <v>1</v>
      </c>
      <c r="BM18" s="93">
        <f>AVERAGE('152951'!BC19:BC20)</f>
        <v>1</v>
      </c>
      <c r="BO18" s="93">
        <f>AVERAGE('153051'!BC19:BC20,'153052'!BC19:BC20)</f>
        <v>1</v>
      </c>
      <c r="BQ18" s="93">
        <f>AVERAGE('153151'!AI19:AI20)</f>
        <v>1</v>
      </c>
      <c r="BS18" s="93">
        <f>AVERAGE('153251'!AI19:AI20)</f>
        <v>1</v>
      </c>
      <c r="BU18" s="93">
        <f>AVERAGE('153351'!AI19:AI20)</f>
        <v>1</v>
      </c>
      <c r="BW18" s="93">
        <f>AVERAGE('153451'!AI19:AI20)</f>
        <v>1</v>
      </c>
      <c r="BY18" s="93">
        <f>AVERAGE('153551'!AI19:AI20,'153552'!AI19:AI20,'153553'!AI19:AI20)</f>
        <v>1</v>
      </c>
      <c r="CA18" s="93">
        <f>AVERAGE('153651'!AI19:AI20,'153652'!AI19:AI20,'153653'!AI19:AI20,'153654'!AI19:AI20)</f>
        <v>1</v>
      </c>
      <c r="CC18" s="93">
        <f>AVERAGE('153753'!AI19:AI20,'153752'!AI19:AI20)</f>
        <v>1</v>
      </c>
      <c r="CE18" s="93">
        <f>AVERAGE('153851'!AI19:AI20,'153852'!AI19:AI20)</f>
        <v>1</v>
      </c>
      <c r="CG18" s="93">
        <f>AVERAGE('153951'!AI19:AI20)</f>
        <v>1</v>
      </c>
      <c r="CI18" s="93">
        <f>AVERAGE('154051'!AI19:AI20,'154052'!AI19:AI20,'154053'!AJ19:AJ20)</f>
        <v>1</v>
      </c>
      <c r="CK18" s="93">
        <f>AVERAGE(I18,K18,M18,O18,Q18,S18,U18,W18,Y18,AA18,AC18,AE18,AG18,AI18,AK18,AM18,AO18,AQ18,AS18,AU18,AW18,AY18,BA18,BC18,BE18,BG18,BI18,BK18,BM18,BO18,BQ18,BS18,BU18,BW18,BY18,CA18,CC18,CE18,CG18,CI18)</f>
        <v>1.0000028912875867</v>
      </c>
    </row>
    <row r="19" spans="1:89" s="3" customFormat="1" ht="40.5" customHeight="1" thickTop="1" thickBot="1" x14ac:dyDescent="0.25">
      <c r="A19" s="94"/>
      <c r="B19" s="95"/>
      <c r="C19" s="95"/>
      <c r="D19" s="95"/>
      <c r="E19" s="95"/>
      <c r="F19" s="95"/>
      <c r="G19" s="96"/>
      <c r="H19" s="58" t="s">
        <v>81</v>
      </c>
      <c r="I19" s="93"/>
      <c r="J19" s="16"/>
      <c r="K19" s="93"/>
      <c r="L19" s="16"/>
      <c r="M19" s="93"/>
      <c r="N19" s="16"/>
      <c r="O19" s="93"/>
      <c r="P19" s="16"/>
      <c r="Q19" s="93"/>
      <c r="S19" s="93"/>
      <c r="U19" s="93"/>
      <c r="W19" s="93"/>
      <c r="Y19" s="93"/>
      <c r="AA19" s="93"/>
      <c r="AC19" s="93"/>
      <c r="AE19" s="93"/>
      <c r="AG19" s="93"/>
      <c r="AI19" s="93"/>
      <c r="AK19" s="93"/>
      <c r="AM19" s="93"/>
      <c r="AO19" s="93"/>
      <c r="AQ19" s="93"/>
      <c r="AS19" s="93"/>
      <c r="AU19" s="93"/>
      <c r="AW19" s="93"/>
      <c r="AY19" s="93"/>
      <c r="BA19" s="93"/>
      <c r="BC19" s="93"/>
      <c r="BE19" s="93"/>
      <c r="BG19" s="93"/>
      <c r="BI19" s="93"/>
      <c r="BK19" s="93"/>
      <c r="BM19" s="93"/>
      <c r="BO19" s="93"/>
      <c r="BQ19" s="93"/>
      <c r="BS19" s="93"/>
      <c r="BU19" s="93"/>
      <c r="BW19" s="93"/>
      <c r="BY19" s="93"/>
      <c r="CA19" s="93"/>
      <c r="CC19" s="93"/>
      <c r="CE19" s="93"/>
      <c r="CG19" s="93"/>
      <c r="CI19" s="93"/>
      <c r="CK19" s="93"/>
    </row>
    <row r="20" spans="1:89" s="3" customFormat="1" ht="28.5" customHeight="1" thickTop="1" thickBot="1" x14ac:dyDescent="0.25">
      <c r="A20" s="34"/>
      <c r="B20" s="35"/>
      <c r="C20" s="35"/>
      <c r="D20" s="36"/>
      <c r="E20" s="32"/>
      <c r="F20" s="37"/>
      <c r="G20" s="38"/>
      <c r="H20" s="39"/>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c r="BE20" s="8"/>
      <c r="BG20" s="8"/>
      <c r="BI20" s="8"/>
      <c r="BK20" s="8"/>
      <c r="BM20" s="8"/>
      <c r="BO20" s="8"/>
      <c r="BQ20" s="8"/>
      <c r="BS20" s="8"/>
      <c r="BU20" s="8"/>
      <c r="BW20" s="8"/>
      <c r="BY20" s="8"/>
      <c r="CA20" s="8"/>
      <c r="CC20" s="8"/>
      <c r="CE20" s="8"/>
      <c r="CG20" s="8"/>
      <c r="CI20" s="8"/>
    </row>
    <row r="21" spans="1:89" s="3" customFormat="1" ht="39.75" customHeight="1" thickTop="1" thickBot="1" x14ac:dyDescent="0.25">
      <c r="A21" s="94">
        <v>5</v>
      </c>
      <c r="B21" s="95" t="s">
        <v>77</v>
      </c>
      <c r="C21" s="95" t="s">
        <v>72</v>
      </c>
      <c r="D21" s="95" t="s">
        <v>82</v>
      </c>
      <c r="E21" s="95" t="s">
        <v>83</v>
      </c>
      <c r="F21" s="95" t="s">
        <v>62</v>
      </c>
      <c r="G21" s="96">
        <v>1</v>
      </c>
      <c r="H21" s="58" t="s">
        <v>84</v>
      </c>
      <c r="I21" s="93">
        <f>AVERAGE('150151'!BC22:BC23,'150152'!BC22:BC23,'150153'!BC22:BC23)</f>
        <v>1</v>
      </c>
      <c r="J21" s="16"/>
      <c r="K21" s="93">
        <f>AVERAGE('150251'!BC22:BC23,'150253'!BC22:BC23)</f>
        <v>1</v>
      </c>
      <c r="L21" s="16"/>
      <c r="M21" s="93">
        <f>AVERAGE('150351'!BC22:BC23,'150352'!BC22:BC23,'150353'!BC22:BC23)</f>
        <v>1</v>
      </c>
      <c r="N21" s="16"/>
      <c r="O21" s="93">
        <f>AVERAGE('150451'!BC22:BC23)</f>
        <v>1</v>
      </c>
      <c r="P21" s="16"/>
      <c r="Q21" s="93">
        <f>AVERAGE('150551'!BC22:BC23)</f>
        <v>1</v>
      </c>
      <c r="S21" s="93">
        <f>AVERAGE('150651'!BC22:BC23,'150652'!BC22:BC23)</f>
        <v>1</v>
      </c>
      <c r="U21" s="93">
        <f>AVERAGE('150751'!BC22:BC23)</f>
        <v>1</v>
      </c>
      <c r="W21" s="93">
        <f>AVERAGE('150851'!BC22:BC23)</f>
        <v>1</v>
      </c>
      <c r="Y21" s="93">
        <f>AVERAGE('150951'!BC22:BC23,'150952'!BC22:BC23,'150953'!BC22:BC23,'150954'!BC22:BC23)</f>
        <v>1</v>
      </c>
      <c r="AA21" s="93">
        <f>AVERAGE('151051'!BC22:BC23)</f>
        <v>1</v>
      </c>
      <c r="AC21" s="93">
        <f>AVERAGE('151151'!BC22:BC23)</f>
        <v>1</v>
      </c>
      <c r="AE21" s="93">
        <f>AVERAGE('151251'!BC22:BC23,'151252'!BC22:BC23)</f>
        <v>1</v>
      </c>
      <c r="AG21" s="93">
        <f>AVERAGE('151351'!BC22:BC23)</f>
        <v>1</v>
      </c>
      <c r="AI21" s="93">
        <f>AVERAGE('151452'!BC22:BC23,'151453'!BC22:BC23)</f>
        <v>1</v>
      </c>
      <c r="AK21" s="93">
        <f>AVERAGE('151551'!BC22:BC23)</f>
        <v>1</v>
      </c>
      <c r="AM21" s="93">
        <f>AVERAGE('151651'!BC22:BC23,'151652'!BC22:BC23)</f>
        <v>1</v>
      </c>
      <c r="AO21" s="93">
        <f>AVERAGE('151751'!BC22:BC23)</f>
        <v>1</v>
      </c>
      <c r="AQ21" s="93">
        <f>AVERAGE('151851'!BC22:BC23,'151852'!BC22:BC23,'151853'!BC22:BC23)</f>
        <v>1</v>
      </c>
      <c r="AS21" s="93">
        <f>AVERAGE('151951'!BC22:BC23,'151952'!BC22:BC23)</f>
        <v>1</v>
      </c>
      <c r="AU21" s="93">
        <f>AVERAGE('152052'!BC22:BC23,'152053'!BC22:BC23,'152054'!BC22:BC23)</f>
        <v>1</v>
      </c>
      <c r="AW21" s="93">
        <f>AVERAGE('152151'!BC22:BC23,'152152'!BB22:BB23)</f>
        <v>1</v>
      </c>
      <c r="AY21" s="93">
        <f>AVERAGE('152251'!BC22:BC23,'152252'!BC22:BC23)</f>
        <v>1</v>
      </c>
      <c r="BA21" s="93">
        <f>AVERAGE('152351'!BC22:BC23,'152352'!BC22:BC23,'152353'!BC22:BC23)</f>
        <v>1</v>
      </c>
      <c r="BC21" s="93">
        <f>AVERAGE('152451'!BC22:BC23)</f>
        <v>1</v>
      </c>
      <c r="BE21" s="93">
        <f>AVERAGE('152451'!BC22:BC23)</f>
        <v>1</v>
      </c>
      <c r="BG21" s="93">
        <f>AVERAGE('152651'!BC22:BC23)</f>
        <v>1</v>
      </c>
      <c r="BI21" s="93">
        <f>AVERAGE('152751'!BC22:BC23,'152752'!BC22:BC23,'152753'!BC22:BC23)</f>
        <v>1</v>
      </c>
      <c r="BK21" s="93">
        <f>AVERAGE('152851'!BC22:BC23,'152853'!BC23:BC24)</f>
        <v>1</v>
      </c>
      <c r="BM21" s="93">
        <f>AVERAGE('152951'!BC22:BC23)</f>
        <v>1</v>
      </c>
      <c r="BO21" s="93">
        <f>AVERAGE('153051'!BC22:BC23,'153052'!BC22:BC23)</f>
        <v>1</v>
      </c>
      <c r="BQ21" s="93">
        <f>AVERAGE('153151'!AI22:AI23)</f>
        <v>1</v>
      </c>
      <c r="BS21" s="93">
        <f>AVERAGE('153251'!AI22:AI23)</f>
        <v>1</v>
      </c>
      <c r="BU21" s="93">
        <f>AVERAGE('153351'!AI22:AI23)</f>
        <v>1</v>
      </c>
      <c r="BW21" s="93">
        <f>AVERAGE('153451'!AI22:AI23)</f>
        <v>1</v>
      </c>
      <c r="BY21" s="93">
        <f>AVERAGE('153551'!AI22:AI23,'153552'!AI22:AI23,'153553'!AI22:AI23)</f>
        <v>1</v>
      </c>
      <c r="CA21" s="93">
        <f>AVERAGE('153651'!AI22:AI23,'153652'!AI22:AI23,'153653'!AI22:AI23,'153654'!AI22:AI23)</f>
        <v>1</v>
      </c>
      <c r="CC21" s="93">
        <f>AVERAGE('153753'!AI22:AI23,'153752'!AI22:AI23)</f>
        <v>1</v>
      </c>
      <c r="CE21" s="93">
        <f>AVERAGE('153851'!AI22:AI23,'153852'!AI22:AI23)</f>
        <v>1</v>
      </c>
      <c r="CG21" s="93">
        <f>AVERAGE('153951'!AI22:AI23)</f>
        <v>1</v>
      </c>
      <c r="CI21" s="93">
        <f>AVERAGE('154051'!AI22:AI23,'154052'!AI22:AI23,'154053'!AJ22:AJ23)</f>
        <v>1</v>
      </c>
      <c r="CK21" s="93">
        <f>AVERAGE(I21,K21,M21,O21,Q21,S21,U21,W21,Y21,AA21,AC21,AE21,AG21,AI21,AK21,AM21,AO21,AQ21,AS21,AU21,AW21,AY21,BA21,BC21,BE21,BG21,BI21,BK21,BM21,BO21,BQ21,BS21,BU21,BW21,BY21,CA21,CC21,CE21,CG21,CI21)</f>
        <v>1</v>
      </c>
    </row>
    <row r="22" spans="1:89" s="4" customFormat="1" ht="46.5" customHeight="1" thickTop="1" thickBot="1" x14ac:dyDescent="0.25">
      <c r="A22" s="94"/>
      <c r="B22" s="95"/>
      <c r="C22" s="95"/>
      <c r="D22" s="95"/>
      <c r="E22" s="95"/>
      <c r="F22" s="95"/>
      <c r="G22" s="96"/>
      <c r="H22" s="58" t="s">
        <v>85</v>
      </c>
      <c r="I22" s="93"/>
      <c r="J22" s="16"/>
      <c r="K22" s="93"/>
      <c r="L22" s="16"/>
      <c r="M22" s="93"/>
      <c r="N22" s="16"/>
      <c r="O22" s="93"/>
      <c r="P22" s="16"/>
      <c r="Q22" s="93"/>
      <c r="S22" s="93"/>
      <c r="U22" s="93"/>
      <c r="W22" s="93"/>
      <c r="Y22" s="93"/>
      <c r="AA22" s="93"/>
      <c r="AC22" s="93"/>
      <c r="AE22" s="93"/>
      <c r="AG22" s="93"/>
      <c r="AI22" s="93"/>
      <c r="AK22" s="93"/>
      <c r="AM22" s="93"/>
      <c r="AO22" s="93"/>
      <c r="AQ22" s="93"/>
      <c r="AS22" s="93"/>
      <c r="AU22" s="93"/>
      <c r="AW22" s="93"/>
      <c r="AY22" s="93"/>
      <c r="BA22" s="93"/>
      <c r="BC22" s="93"/>
      <c r="BE22" s="93"/>
      <c r="BG22" s="93"/>
      <c r="BI22" s="93"/>
      <c r="BK22" s="93"/>
      <c r="BM22" s="93"/>
      <c r="BO22" s="93"/>
      <c r="BQ22" s="93"/>
      <c r="BS22" s="93"/>
      <c r="BU22" s="93"/>
      <c r="BW22" s="93"/>
      <c r="BY22" s="93"/>
      <c r="CA22" s="93"/>
      <c r="CC22" s="93"/>
      <c r="CE22" s="93"/>
      <c r="CG22" s="93"/>
      <c r="CI22" s="93"/>
      <c r="CK22" s="93"/>
    </row>
    <row r="23" spans="1:89" s="4" customFormat="1" ht="24.75" thickTop="1" thickBot="1" x14ac:dyDescent="0.25">
      <c r="A23" s="107"/>
      <c r="B23" s="108"/>
      <c r="C23" s="108"/>
      <c r="D23" s="108"/>
      <c r="E23" s="108"/>
      <c r="F23" s="108"/>
      <c r="G23" s="108"/>
      <c r="H23" s="108"/>
      <c r="I23" s="14"/>
      <c r="J23" s="14"/>
    </row>
    <row r="24" spans="1:89" ht="50.25" customHeight="1" thickTop="1" thickBot="1" x14ac:dyDescent="0.25">
      <c r="A24" s="94">
        <v>6</v>
      </c>
      <c r="B24" s="95" t="s">
        <v>86</v>
      </c>
      <c r="C24" s="95" t="s">
        <v>66</v>
      </c>
      <c r="D24" s="95" t="s">
        <v>87</v>
      </c>
      <c r="E24" s="95" t="s">
        <v>88</v>
      </c>
      <c r="F24" s="95" t="s">
        <v>62</v>
      </c>
      <c r="G24" s="96">
        <v>0.9</v>
      </c>
      <c r="H24" s="58" t="s">
        <v>89</v>
      </c>
      <c r="I24" s="93">
        <f>AVERAGE('150151'!BC25:BC26,'150152'!BC25:BC26,'150153'!BC25:BC26)</f>
        <v>1</v>
      </c>
      <c r="J24" s="16"/>
      <c r="K24" s="93">
        <f>AVERAGE('150251'!BC25:BC26,'150253'!BC25:BC26)</f>
        <v>0.99894449359002246</v>
      </c>
      <c r="L24" s="16"/>
      <c r="M24" s="93">
        <f>AVERAGE('150351'!BC25:BC26,'150352'!BC25:BC26,'150353'!BC25:BC26)</f>
        <v>0.99960787811554652</v>
      </c>
      <c r="N24" s="16"/>
      <c r="O24" s="93">
        <f>AVERAGE('150451'!BC25:BC26)</f>
        <v>0.99987853759261514</v>
      </c>
      <c r="P24" s="16"/>
      <c r="Q24" s="93">
        <f>AVERAGE('150551'!BC25:BC26)</f>
        <v>0.99942993957359483</v>
      </c>
      <c r="R24" s="3"/>
      <c r="S24" s="93">
        <f>AVERAGE('150651'!BC25:BC26,'150652'!BC25:BC26)</f>
        <v>0.99979391358109493</v>
      </c>
      <c r="T24" s="3"/>
      <c r="U24" s="93">
        <f>AVERAGE('150751'!BC25:BC26)</f>
        <v>0.99987938136632692</v>
      </c>
      <c r="V24" s="3"/>
      <c r="W24" s="93">
        <f>AVERAGE('150851'!BC25:BC26)</f>
        <v>0.99881982690794646</v>
      </c>
      <c r="X24" s="3"/>
      <c r="Y24" s="93">
        <f>AVERAGE('150951'!BC25:BC26,'150952'!BC25:BC26,'150953'!BC25:BC26,'150954'!BC25:BC26)</f>
        <v>0.99967542591788827</v>
      </c>
      <c r="Z24" s="3"/>
      <c r="AA24" s="93">
        <f>AVERAGE('151051'!BC25:BC26)</f>
        <v>1</v>
      </c>
      <c r="AB24" s="3"/>
      <c r="AC24" s="93">
        <f>AVERAGE('151151'!BC25:BC26)</f>
        <v>0.99988170580233038</v>
      </c>
      <c r="AD24" s="3"/>
      <c r="AE24" s="93">
        <f>AVERAGE('151251'!BC25:BC26,'151252'!BC25:BC26)</f>
        <v>1</v>
      </c>
      <c r="AF24" s="3"/>
      <c r="AG24" s="93">
        <f>AVERAGE('151351'!BC25:BC26)</f>
        <v>0.99909631749378713</v>
      </c>
      <c r="AH24" s="3"/>
      <c r="AI24" s="93">
        <f>AVERAGE('151452'!BC25:BC26,'151453'!BC25:BC26)</f>
        <v>1</v>
      </c>
      <c r="AJ24" s="3"/>
      <c r="AK24" s="93">
        <f>AVERAGE('151551'!BC25:BC26)</f>
        <v>1</v>
      </c>
      <c r="AL24" s="3"/>
      <c r="AM24" s="93">
        <f>AVERAGE('151651'!BC25:BC26,'151652'!BC25:BC26)</f>
        <v>1.0000893176134333</v>
      </c>
      <c r="AN24" s="3"/>
      <c r="AO24" s="93">
        <f>AVERAGE('151751'!BC25:BC26)</f>
        <v>1</v>
      </c>
      <c r="AP24" s="3"/>
      <c r="AQ24" s="93">
        <f>AVERAGE('151851'!BC25:BC26,'151852'!BC25:BC26,'151853'!BC25:BC26)</f>
        <v>0.99976317347542931</v>
      </c>
      <c r="AR24" s="3"/>
      <c r="AS24" s="93">
        <f>AVERAGE('151951'!BC25:BC26,'151952'!BC25:BC26)</f>
        <v>1</v>
      </c>
      <c r="AT24" s="3"/>
      <c r="AU24" s="93">
        <f>AVERAGE('152052'!BC25:BC26,'152053'!BC25:BC26,'152054'!BC25:BC26)</f>
        <v>1.0000159276248726</v>
      </c>
      <c r="AV24" s="3"/>
      <c r="AW24" s="93">
        <f>AVERAGE('152151'!BC25:BC26,'152152'!BB25:BB26)</f>
        <v>0.99977469865945701</v>
      </c>
      <c r="AX24" s="3"/>
      <c r="AY24" s="93">
        <f>AVERAGE('152251'!BC25:BC26,'152252'!BC25:BC26)</f>
        <v>0.99830208499811124</v>
      </c>
      <c r="AZ24" s="3"/>
      <c r="BA24" s="93">
        <f>AVERAGE('152351'!BC25:BC26,'152352'!BC25:BC26,'152353'!BC25:BC26)</f>
        <v>0.99756161510003372</v>
      </c>
      <c r="BB24" s="3"/>
      <c r="BC24" s="93">
        <f>AVERAGE('152451'!BC25:BC26)</f>
        <v>1</v>
      </c>
      <c r="BD24" s="3"/>
      <c r="BE24" s="93">
        <f>AVERAGE('152451'!BC25:BC26)</f>
        <v>1</v>
      </c>
      <c r="BF24" s="3"/>
      <c r="BG24" s="93">
        <f>AVERAGE('152651'!BC25:BC26)</f>
        <v>1</v>
      </c>
      <c r="BH24" s="3"/>
      <c r="BI24" s="93">
        <f>AVERAGE('152751'!BC25:BC26,'152752'!BC25:BC26,'152753'!BC25:BC26)</f>
        <v>0.99909647575429927</v>
      </c>
      <c r="BJ24" s="3"/>
      <c r="BK24" s="93">
        <f>AVERAGE('152851'!BC25:BC26,'152853'!BC26:BC27)</f>
        <v>0.99977548484944823</v>
      </c>
      <c r="BL24" s="3"/>
      <c r="BM24" s="93">
        <f>AVERAGE('152951'!BC25:BC26)</f>
        <v>0.99991065046461758</v>
      </c>
      <c r="BN24" s="3"/>
      <c r="BO24" s="93">
        <f>AVERAGE('153051'!BC25:BC26,'153052'!BC25:BC26)</f>
        <v>0.99948183369909782</v>
      </c>
      <c r="BP24" s="3"/>
      <c r="BQ24" s="93">
        <f>AVERAGE('153151'!AI25:AI26)</f>
        <v>1</v>
      </c>
      <c r="BR24" s="3"/>
      <c r="BS24" s="93">
        <f>AVERAGE('153251'!AI25:AI26)</f>
        <v>1</v>
      </c>
      <c r="BT24" s="3"/>
      <c r="BU24" s="93">
        <f>AVERAGE('153351'!AI25:AI26)</f>
        <v>1</v>
      </c>
      <c r="BV24" s="3"/>
      <c r="BW24" s="93">
        <f>AVERAGE('153451'!AI25:AI26)</f>
        <v>0.99912675488681402</v>
      </c>
      <c r="BX24" s="3"/>
      <c r="BY24" s="93">
        <f>AVERAGE('153551'!AI25:AI26,'153552'!AI25:AI26,'153553'!AI25:AI26)</f>
        <v>1</v>
      </c>
      <c r="BZ24" s="3"/>
      <c r="CA24" s="93">
        <f>AVERAGE('153651'!AI25:AI26,'153652'!AI25:AI26,'153653'!AI25:AI26,'153654'!AI25:AI26)</f>
        <v>1</v>
      </c>
      <c r="CB24" s="3"/>
      <c r="CC24" s="93">
        <f>AVERAGE('153753'!AI25:AI26,'153752'!AI25:AI26)</f>
        <v>0.99919353969727331</v>
      </c>
      <c r="CD24" s="3"/>
      <c r="CE24" s="93">
        <f>AVERAGE('153851'!AI25:AI26,'153852'!AI25:AI26)</f>
        <v>1</v>
      </c>
      <c r="CF24" s="3"/>
      <c r="CG24" s="93">
        <f>AVERAGE('153951'!AI25:AI26)</f>
        <v>1</v>
      </c>
      <c r="CH24" s="3"/>
      <c r="CI24" s="93">
        <f>AVERAGE('154051'!AI25:AI26,'154052'!AI25:AI26,'154053'!AJ25:AJ26)</f>
        <v>0.99955588748120761</v>
      </c>
      <c r="CJ24" s="3"/>
      <c r="CK24" s="93">
        <f>AVERAGE(I24,K24,M24,O24,Q24,S24,U24,W24,Y24,AA24,AC24,AE24,AG24,AI24,AK24,AM24,AO24,AQ24,AS24,AU24,AW24,AY24,BA24,BC24,BE24,BG24,BI24,BK24,BM24,BO24,BQ24,BS24,BU24,BW24,BY24,CA24,CC24,CE24,CG24,CI24)</f>
        <v>0.99966637160613137</v>
      </c>
    </row>
    <row r="25" spans="1:89" ht="44.25" customHeight="1" thickTop="1" thickBot="1" x14ac:dyDescent="0.25">
      <c r="A25" s="94"/>
      <c r="B25" s="95"/>
      <c r="C25" s="95"/>
      <c r="D25" s="95"/>
      <c r="E25" s="95"/>
      <c r="F25" s="95"/>
      <c r="G25" s="96"/>
      <c r="H25" s="58" t="s">
        <v>90</v>
      </c>
      <c r="I25" s="93"/>
      <c r="J25" s="16"/>
      <c r="K25" s="93"/>
      <c r="L25" s="16"/>
      <c r="M25" s="93"/>
      <c r="N25" s="16"/>
      <c r="O25" s="93"/>
      <c r="P25" s="16"/>
      <c r="Q25" s="93"/>
      <c r="R25" s="4"/>
      <c r="S25" s="93"/>
      <c r="T25" s="4"/>
      <c r="U25" s="93"/>
      <c r="V25" s="4"/>
      <c r="W25" s="93"/>
      <c r="X25" s="4"/>
      <c r="Y25" s="93"/>
      <c r="Z25" s="4"/>
      <c r="AA25" s="93"/>
      <c r="AB25" s="4"/>
      <c r="AC25" s="93"/>
      <c r="AD25" s="4"/>
      <c r="AE25" s="93"/>
      <c r="AF25" s="4"/>
      <c r="AG25" s="93"/>
      <c r="AH25" s="4"/>
      <c r="AI25" s="93"/>
      <c r="AJ25" s="4"/>
      <c r="AK25" s="93"/>
      <c r="AL25" s="4"/>
      <c r="AM25" s="93"/>
      <c r="AN25" s="4"/>
      <c r="AO25" s="93"/>
      <c r="AP25" s="4"/>
      <c r="AQ25" s="93"/>
      <c r="AR25" s="4"/>
      <c r="AS25" s="93"/>
      <c r="AT25" s="4"/>
      <c r="AU25" s="93"/>
      <c r="AV25" s="4"/>
      <c r="AW25" s="93"/>
      <c r="AX25" s="4"/>
      <c r="AY25" s="93"/>
      <c r="AZ25" s="4"/>
      <c r="BA25" s="93"/>
      <c r="BB25" s="4"/>
      <c r="BC25" s="93"/>
      <c r="BD25" s="4"/>
      <c r="BE25" s="93"/>
      <c r="BF25" s="4"/>
      <c r="BG25" s="93"/>
      <c r="BH25" s="4"/>
      <c r="BI25" s="93"/>
      <c r="BJ25" s="4"/>
      <c r="BK25" s="93"/>
      <c r="BL25" s="4"/>
      <c r="BM25" s="93"/>
      <c r="BN25" s="4"/>
      <c r="BO25" s="93"/>
      <c r="BP25" s="4"/>
      <c r="BQ25" s="93"/>
      <c r="BR25" s="4"/>
      <c r="BS25" s="93"/>
      <c r="BT25" s="4"/>
      <c r="BU25" s="93"/>
      <c r="BV25" s="4"/>
      <c r="BW25" s="93"/>
      <c r="BX25" s="4"/>
      <c r="BY25" s="93"/>
      <c r="BZ25" s="4"/>
      <c r="CA25" s="93"/>
      <c r="CB25" s="4"/>
      <c r="CC25" s="93"/>
      <c r="CD25" s="4"/>
      <c r="CE25" s="93"/>
      <c r="CF25" s="4"/>
      <c r="CG25" s="93"/>
      <c r="CH25" s="4"/>
      <c r="CI25" s="93"/>
      <c r="CJ25" s="4"/>
      <c r="CK25" s="93"/>
    </row>
    <row r="26" spans="1:89" ht="30" customHeight="1" thickTop="1" x14ac:dyDescent="0.2">
      <c r="A26" s="97"/>
      <c r="B26" s="98"/>
      <c r="C26" s="98"/>
      <c r="D26" s="98"/>
      <c r="E26" s="98"/>
      <c r="F26" s="98"/>
      <c r="G26" s="98"/>
      <c r="H26" s="98"/>
    </row>
  </sheetData>
  <mergeCells count="341">
    <mergeCell ref="BE6:BE7"/>
    <mergeCell ref="BE9:BE10"/>
    <mergeCell ref="BE12:BE13"/>
    <mergeCell ref="BE15:BE16"/>
    <mergeCell ref="BE18:BE19"/>
    <mergeCell ref="BE21:BE22"/>
    <mergeCell ref="BE24:BE25"/>
    <mergeCell ref="CA6:CA7"/>
    <mergeCell ref="CC6:CC7"/>
    <mergeCell ref="BU21:BU22"/>
    <mergeCell ref="BW21:BW22"/>
    <mergeCell ref="BY21:BY22"/>
    <mergeCell ref="CA21:CA22"/>
    <mergeCell ref="CC21:CC22"/>
    <mergeCell ref="BY15:BY16"/>
    <mergeCell ref="BG15:BG16"/>
    <mergeCell ref="BG18:BG19"/>
    <mergeCell ref="BI15:BI16"/>
    <mergeCell ref="BK15:BK16"/>
    <mergeCell ref="BM15:BM16"/>
    <mergeCell ref="BO15:BO16"/>
    <mergeCell ref="BQ15:BQ16"/>
    <mergeCell ref="BS15:BS16"/>
    <mergeCell ref="BU15:BU16"/>
    <mergeCell ref="CE6:CE7"/>
    <mergeCell ref="BY6:BY7"/>
    <mergeCell ref="CG6:CG7"/>
    <mergeCell ref="CG15:CG16"/>
    <mergeCell ref="CG24:CG25"/>
    <mergeCell ref="CI6:CI7"/>
    <mergeCell ref="CI15:CI16"/>
    <mergeCell ref="CI24:CI25"/>
    <mergeCell ref="CG21:CG22"/>
    <mergeCell ref="CI21:CI22"/>
    <mergeCell ref="CC18:CC19"/>
    <mergeCell ref="CE18:CE19"/>
    <mergeCell ref="CG18:CG19"/>
    <mergeCell ref="CI18:CI19"/>
    <mergeCell ref="BY18:BY19"/>
    <mergeCell ref="CA15:CA16"/>
    <mergeCell ref="CC15:CC16"/>
    <mergeCell ref="CE15:CE16"/>
    <mergeCell ref="CE21:CE22"/>
    <mergeCell ref="BY12:BY13"/>
    <mergeCell ref="CA12:CA13"/>
    <mergeCell ref="CC12:CC13"/>
    <mergeCell ref="CE12:CE13"/>
    <mergeCell ref="CG12:CG13"/>
    <mergeCell ref="BQ24:BQ25"/>
    <mergeCell ref="BS24:BS25"/>
    <mergeCell ref="BU24:BU25"/>
    <mergeCell ref="BW24:BW25"/>
    <mergeCell ref="BG21:BG22"/>
    <mergeCell ref="BI21:BI22"/>
    <mergeCell ref="BK21:BK22"/>
    <mergeCell ref="BM21:BM22"/>
    <mergeCell ref="BO21:BO22"/>
    <mergeCell ref="BQ21:BQ22"/>
    <mergeCell ref="BS21:BS22"/>
    <mergeCell ref="CI12:CI13"/>
    <mergeCell ref="BG9:BG10"/>
    <mergeCell ref="BI9:BI10"/>
    <mergeCell ref="BK9:BK10"/>
    <mergeCell ref="BM9:BM10"/>
    <mergeCell ref="BO9:BO10"/>
    <mergeCell ref="BQ9:BQ10"/>
    <mergeCell ref="BS9:BS10"/>
    <mergeCell ref="BU9:BU10"/>
    <mergeCell ref="BW9:BW10"/>
    <mergeCell ref="BY9:BY10"/>
    <mergeCell ref="CA9:CA10"/>
    <mergeCell ref="CC9:CC10"/>
    <mergeCell ref="CE9:CE10"/>
    <mergeCell ref="CG9:CG10"/>
    <mergeCell ref="CI9:CI10"/>
    <mergeCell ref="BG12:BG13"/>
    <mergeCell ref="BI12:BI13"/>
    <mergeCell ref="BK12:BK13"/>
    <mergeCell ref="BM12:BM13"/>
    <mergeCell ref="BO12:BO13"/>
    <mergeCell ref="BQ12:BQ13"/>
    <mergeCell ref="BS12:BS13"/>
    <mergeCell ref="BU12:BU13"/>
    <mergeCell ref="CA18:CA19"/>
    <mergeCell ref="BG6:BG7"/>
    <mergeCell ref="BI6:BI7"/>
    <mergeCell ref="BK6:BK7"/>
    <mergeCell ref="BM6:BM7"/>
    <mergeCell ref="BO6:BO7"/>
    <mergeCell ref="BQ6:BQ7"/>
    <mergeCell ref="BS6:BS7"/>
    <mergeCell ref="BU6:BU7"/>
    <mergeCell ref="BW6:BW7"/>
    <mergeCell ref="BW12:BW13"/>
    <mergeCell ref="BI18:BI19"/>
    <mergeCell ref="BK18:BK19"/>
    <mergeCell ref="BM18:BM19"/>
    <mergeCell ref="BO18:BO19"/>
    <mergeCell ref="BQ18:BQ19"/>
    <mergeCell ref="BS18:BS19"/>
    <mergeCell ref="BU18:BU19"/>
    <mergeCell ref="BW18:BW19"/>
    <mergeCell ref="BW15:BW16"/>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M18:AM19"/>
    <mergeCell ref="AM21:AM22"/>
    <mergeCell ref="AO9:AO10"/>
    <mergeCell ref="AO12:AO13"/>
    <mergeCell ref="AO15:AO16"/>
    <mergeCell ref="AO18:AO19"/>
    <mergeCell ref="AO21:AO22"/>
    <mergeCell ref="AM9:AM10"/>
    <mergeCell ref="AM12:AM13"/>
    <mergeCell ref="AM15:AM16"/>
    <mergeCell ref="AK12:AK13"/>
    <mergeCell ref="AK15:AK16"/>
    <mergeCell ref="AK18:AK19"/>
    <mergeCell ref="AK21:AK22"/>
    <mergeCell ref="AG18:AG19"/>
    <mergeCell ref="AG21:AG22"/>
    <mergeCell ref="AI9:AI10"/>
    <mergeCell ref="AI12:AI13"/>
    <mergeCell ref="AI15:AI16"/>
    <mergeCell ref="AI18:AI19"/>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U21:U22"/>
    <mergeCell ref="Y18:Y19"/>
    <mergeCell ref="W6:W7"/>
    <mergeCell ref="Y6:Y7"/>
    <mergeCell ref="W18:W19"/>
    <mergeCell ref="W21:W22"/>
    <mergeCell ref="Y21:Y22"/>
    <mergeCell ref="W9:W10"/>
    <mergeCell ref="AA18:AA19"/>
    <mergeCell ref="AA21:AA22"/>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CK5"/>
    <mergeCell ref="A9:A10"/>
    <mergeCell ref="B9:B10"/>
    <mergeCell ref="U18:U19"/>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CK6:CK7"/>
    <mergeCell ref="CK9:CK10"/>
    <mergeCell ref="CK12:CK13"/>
    <mergeCell ref="CK15:CK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CK18:CK19"/>
    <mergeCell ref="CK21:CK22"/>
    <mergeCell ref="A4:CK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A24:A25"/>
    <mergeCell ref="B24:B25"/>
    <mergeCell ref="C24:C25"/>
    <mergeCell ref="D24:D25"/>
    <mergeCell ref="E24:E25"/>
    <mergeCell ref="F24:F25"/>
    <mergeCell ref="G24:G25"/>
    <mergeCell ref="A26:H26"/>
    <mergeCell ref="I24:I25"/>
    <mergeCell ref="K24:K25"/>
    <mergeCell ref="M24:M25"/>
    <mergeCell ref="O24:O25"/>
    <mergeCell ref="Q24:Q25"/>
    <mergeCell ref="S24:S25"/>
    <mergeCell ref="U24:U25"/>
    <mergeCell ref="W24:W25"/>
    <mergeCell ref="Y24:Y25"/>
    <mergeCell ref="AA24:AA25"/>
    <mergeCell ref="AU24:AU25"/>
    <mergeCell ref="AW24:AW25"/>
    <mergeCell ref="AY24:AY25"/>
    <mergeCell ref="BA24:BA25"/>
    <mergeCell ref="BC24:BC25"/>
    <mergeCell ref="CK24:CK25"/>
    <mergeCell ref="AC24:AC25"/>
    <mergeCell ref="AE24:AE25"/>
    <mergeCell ref="AG24:AG25"/>
    <mergeCell ref="AI24:AI25"/>
    <mergeCell ref="AK24:AK25"/>
    <mergeCell ref="AM24:AM25"/>
    <mergeCell ref="AO24:AO25"/>
    <mergeCell ref="AQ24:AQ25"/>
    <mergeCell ref="AS24:AS25"/>
    <mergeCell ref="CA24:CA25"/>
    <mergeCell ref="CC24:CC25"/>
    <mergeCell ref="CE24:CE25"/>
    <mergeCell ref="BY24:BY25"/>
    <mergeCell ref="BG24:BG25"/>
    <mergeCell ref="BI24:BI25"/>
    <mergeCell ref="BK24:BK25"/>
    <mergeCell ref="BM24:BM25"/>
    <mergeCell ref="BO24:BO25"/>
  </mergeCells>
  <phoneticPr fontId="31" type="noConversion"/>
  <conditionalFormatting sqref="I12:I13">
    <cfRule type="dataBar" priority="243">
      <dataBar>
        <cfvo type="min"/>
        <cfvo type="max"/>
        <color rgb="FFD6007B"/>
      </dataBar>
      <extLst>
        <ext xmlns:x14="http://schemas.microsoft.com/office/spreadsheetml/2009/9/main" uri="{B025F937-C7B1-47D3-B67F-A62EFF666E3E}">
          <x14:id>{7FEB7FC3-C7E0-4F3C-B7C1-238DF3FAC8F8}</x14:id>
        </ext>
      </extLst>
    </cfRule>
    <cfRule type="dataBar" priority="405">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242">
      <dataBar>
        <cfvo type="min"/>
        <cfvo type="max"/>
        <color rgb="FFD6007B"/>
      </dataBar>
      <extLst>
        <ext xmlns:x14="http://schemas.microsoft.com/office/spreadsheetml/2009/9/main" uri="{B025F937-C7B1-47D3-B67F-A62EFF666E3E}">
          <x14:id>{D4CB1450-DDD7-415A-8904-C4311C295FF3}</x14:id>
        </ext>
      </extLst>
    </cfRule>
    <cfRule type="dataBar" priority="404">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41">
      <dataBar>
        <cfvo type="min"/>
        <cfvo type="max"/>
        <color rgb="FFD6007B"/>
      </dataBar>
      <extLst>
        <ext xmlns:x14="http://schemas.microsoft.com/office/spreadsheetml/2009/9/main" uri="{B025F937-C7B1-47D3-B67F-A62EFF666E3E}">
          <x14:id>{AD8E3A24-6161-4336-9D33-7536076F2F8A}</x14:id>
        </ext>
      </extLst>
    </cfRule>
    <cfRule type="dataBar" priority="403">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240">
      <dataBar>
        <cfvo type="min"/>
        <cfvo type="max"/>
        <color rgb="FFD6007B"/>
      </dataBar>
      <extLst>
        <ext xmlns:x14="http://schemas.microsoft.com/office/spreadsheetml/2009/9/main" uri="{B025F937-C7B1-47D3-B67F-A62EFF666E3E}">
          <x14:id>{C6BFE8AE-15DA-48B4-8970-1413469CC9D9}</x14:id>
        </ext>
      </extLst>
    </cfRule>
    <cfRule type="dataBar" priority="402">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237">
      <dataBar>
        <cfvo type="min"/>
        <cfvo type="max"/>
        <color rgb="FFD6007B"/>
      </dataBar>
      <extLst>
        <ext xmlns:x14="http://schemas.microsoft.com/office/spreadsheetml/2009/9/main" uri="{B025F937-C7B1-47D3-B67F-A62EFF666E3E}">
          <x14:id>{E70FC4A2-F6CE-48B9-8A58-36B29D7923B7}</x14:id>
        </ext>
      </extLst>
    </cfRule>
    <cfRule type="dataBar" priority="238">
      <dataBar>
        <cfvo type="min"/>
        <cfvo type="max"/>
        <color rgb="FFD6007B"/>
      </dataBar>
      <extLst>
        <ext xmlns:x14="http://schemas.microsoft.com/office/spreadsheetml/2009/9/main" uri="{B025F937-C7B1-47D3-B67F-A62EFF666E3E}">
          <x14:id>{A6749A35-3A25-419E-A1F2-F774E15A1A25}</x14:id>
        </ext>
      </extLst>
    </cfRule>
    <cfRule type="dataBar" priority="239">
      <dataBar>
        <cfvo type="min"/>
        <cfvo type="max"/>
        <color rgb="FFD6007B"/>
      </dataBar>
      <extLst>
        <ext xmlns:x14="http://schemas.microsoft.com/office/spreadsheetml/2009/9/main" uri="{B025F937-C7B1-47D3-B67F-A62EFF666E3E}">
          <x14:id>{13FA7EAC-EA62-4422-84F0-D5FC0B87A969}</x14:id>
        </ext>
      </extLst>
    </cfRule>
  </conditionalFormatting>
  <conditionalFormatting sqref="I9:J22">
    <cfRule type="dataBar" priority="543">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548">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Q10">
    <cfRule type="dataBar" priority="549">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556">
      <dataBar>
        <cfvo type="min"/>
        <cfvo type="max"/>
        <color rgb="FFD6007B"/>
      </dataBar>
      <extLst>
        <ext xmlns:x14="http://schemas.microsoft.com/office/spreadsheetml/2009/9/main" uri="{B025F937-C7B1-47D3-B67F-A62EFF666E3E}">
          <x14:id>{DDA11D83-AEE3-4A5C-BB65-F3C88DB7EADE}</x14:id>
        </ext>
      </extLst>
    </cfRule>
  </conditionalFormatting>
  <conditionalFormatting sqref="J24:J25 L24:L25 N24:P25">
    <cfRule type="dataBar" priority="292">
      <dataBar>
        <cfvo type="min"/>
        <cfvo type="max"/>
        <color rgb="FFD6007B"/>
      </dataBar>
      <extLst>
        <ext xmlns:x14="http://schemas.microsoft.com/office/spreadsheetml/2009/9/main" uri="{B025F937-C7B1-47D3-B67F-A62EFF666E3E}">
          <x14:id>{8F254092-70FD-4F1A-8A4A-DDA45779A5FD}</x14:id>
        </ext>
      </extLst>
    </cfRule>
  </conditionalFormatting>
  <conditionalFormatting sqref="J24:J25">
    <cfRule type="dataBar" priority="291">
      <dataBar>
        <cfvo type="min"/>
        <cfvo type="max"/>
        <color rgb="FFD6007B"/>
      </dataBar>
      <extLst>
        <ext xmlns:x14="http://schemas.microsoft.com/office/spreadsheetml/2009/9/main" uri="{B025F937-C7B1-47D3-B67F-A62EFF666E3E}">
          <x14:id>{473ADFF3-0BA3-4276-A1B4-8920D12717C8}</x14:id>
        </ext>
      </extLst>
    </cfRule>
  </conditionalFormatting>
  <conditionalFormatting sqref="K9:K10">
    <cfRule type="dataBar" priority="487">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235">
      <dataBar>
        <cfvo type="min"/>
        <cfvo type="max"/>
        <color rgb="FFD6007B"/>
      </dataBar>
      <extLst>
        <ext xmlns:x14="http://schemas.microsoft.com/office/spreadsheetml/2009/9/main" uri="{B025F937-C7B1-47D3-B67F-A62EFF666E3E}">
          <x14:id>{70016560-8EF8-4EA6-BF8E-D46BE56C9592}</x14:id>
        </ext>
      </extLst>
    </cfRule>
    <cfRule type="dataBar" priority="236">
      <dataBar>
        <cfvo type="min"/>
        <cfvo type="max"/>
        <color rgb="FFD6007B"/>
      </dataBar>
      <extLst>
        <ext xmlns:x14="http://schemas.microsoft.com/office/spreadsheetml/2009/9/main" uri="{B025F937-C7B1-47D3-B67F-A62EFF666E3E}">
          <x14:id>{66E73C93-7FED-47F1-B9C0-0CF871FE93E4}</x14:id>
        </ext>
      </extLst>
    </cfRule>
    <cfRule type="dataBar" priority="400">
      <dataBar>
        <cfvo type="min"/>
        <cfvo type="max"/>
        <color rgb="FFD6007B"/>
      </dataBar>
      <extLst>
        <ext xmlns:x14="http://schemas.microsoft.com/office/spreadsheetml/2009/9/main" uri="{B025F937-C7B1-47D3-B67F-A62EFF666E3E}">
          <x14:id>{18FA833B-2D68-43A6-93C7-9BCFBDF58215}</x14:id>
        </ext>
      </extLst>
    </cfRule>
    <cfRule type="dataBar" priority="401">
      <dataBar>
        <cfvo type="min"/>
        <cfvo type="max"/>
        <color rgb="FFD6007B"/>
      </dataBar>
      <extLst>
        <ext xmlns:x14="http://schemas.microsoft.com/office/spreadsheetml/2009/9/main" uri="{B025F937-C7B1-47D3-B67F-A62EFF666E3E}">
          <x14:id>{CE81B584-6FED-4148-B3F3-7A6D9A4CBDF0}</x14:id>
        </ext>
      </extLst>
    </cfRule>
  </conditionalFormatting>
  <conditionalFormatting sqref="K15:K16">
    <cfRule type="dataBar" priority="233">
      <dataBar>
        <cfvo type="min"/>
        <cfvo type="max"/>
        <color rgb="FFD6007B"/>
      </dataBar>
      <extLst>
        <ext xmlns:x14="http://schemas.microsoft.com/office/spreadsheetml/2009/9/main" uri="{B025F937-C7B1-47D3-B67F-A62EFF666E3E}">
          <x14:id>{DAB9FC2C-68DB-40D8-A477-B2689697A15D}</x14:id>
        </ext>
      </extLst>
    </cfRule>
    <cfRule type="dataBar" priority="234">
      <dataBar>
        <cfvo type="min"/>
        <cfvo type="max"/>
        <color rgb="FFD6007B"/>
      </dataBar>
      <extLst>
        <ext xmlns:x14="http://schemas.microsoft.com/office/spreadsheetml/2009/9/main" uri="{B025F937-C7B1-47D3-B67F-A62EFF666E3E}">
          <x14:id>{B1F7F56E-0A3E-453F-901F-FF0CE5CC3E64}</x14:id>
        </ext>
      </extLst>
    </cfRule>
    <cfRule type="dataBar" priority="398">
      <dataBar>
        <cfvo type="min"/>
        <cfvo type="max"/>
        <color rgb="FFD6007B"/>
      </dataBar>
      <extLst>
        <ext xmlns:x14="http://schemas.microsoft.com/office/spreadsheetml/2009/9/main" uri="{B025F937-C7B1-47D3-B67F-A62EFF666E3E}">
          <x14:id>{FF82D294-0FB6-40CF-B34D-2B89F097FA4D}</x14:id>
        </ext>
      </extLst>
    </cfRule>
    <cfRule type="dataBar" priority="399">
      <dataBar>
        <cfvo type="min"/>
        <cfvo type="max"/>
        <color rgb="FFD6007B"/>
      </dataBar>
      <extLst>
        <ext xmlns:x14="http://schemas.microsoft.com/office/spreadsheetml/2009/9/main" uri="{B025F937-C7B1-47D3-B67F-A62EFF666E3E}">
          <x14:id>{D5485BC0-D32A-4592-878C-CEC74472030B}</x14:id>
        </ext>
      </extLst>
    </cfRule>
  </conditionalFormatting>
  <conditionalFormatting sqref="K18:K19">
    <cfRule type="dataBar" priority="231">
      <dataBar>
        <cfvo type="min"/>
        <cfvo type="max"/>
        <color rgb="FFD6007B"/>
      </dataBar>
      <extLst>
        <ext xmlns:x14="http://schemas.microsoft.com/office/spreadsheetml/2009/9/main" uri="{B025F937-C7B1-47D3-B67F-A62EFF666E3E}">
          <x14:id>{4D12BC95-89CC-4831-9A3E-0E81924EAA95}</x14:id>
        </ext>
      </extLst>
    </cfRule>
    <cfRule type="dataBar" priority="232">
      <dataBar>
        <cfvo type="min"/>
        <cfvo type="max"/>
        <color rgb="FFD6007B"/>
      </dataBar>
      <extLst>
        <ext xmlns:x14="http://schemas.microsoft.com/office/spreadsheetml/2009/9/main" uri="{B025F937-C7B1-47D3-B67F-A62EFF666E3E}">
          <x14:id>{21656252-400F-4A85-9D21-A6A664373B88}</x14:id>
        </ext>
      </extLst>
    </cfRule>
    <cfRule type="dataBar" priority="396">
      <dataBar>
        <cfvo type="min"/>
        <cfvo type="max"/>
        <color rgb="FFD6007B"/>
      </dataBar>
      <extLst>
        <ext xmlns:x14="http://schemas.microsoft.com/office/spreadsheetml/2009/9/main" uri="{B025F937-C7B1-47D3-B67F-A62EFF666E3E}">
          <x14:id>{0079AB9B-7633-4508-BDE2-1B67E61DE136}</x14:id>
        </ext>
      </extLst>
    </cfRule>
    <cfRule type="dataBar" priority="397">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229">
      <dataBar>
        <cfvo type="min"/>
        <cfvo type="max"/>
        <color rgb="FFD6007B"/>
      </dataBar>
      <extLst>
        <ext xmlns:x14="http://schemas.microsoft.com/office/spreadsheetml/2009/9/main" uri="{B025F937-C7B1-47D3-B67F-A62EFF666E3E}">
          <x14:id>{2019B545-E31E-42B3-8B19-405F7DBA4F2E}</x14:id>
        </ext>
      </extLst>
    </cfRule>
    <cfRule type="dataBar" priority="230">
      <dataBar>
        <cfvo type="min"/>
        <cfvo type="max"/>
        <color rgb="FFD6007B"/>
      </dataBar>
      <extLst>
        <ext xmlns:x14="http://schemas.microsoft.com/office/spreadsheetml/2009/9/main" uri="{B025F937-C7B1-47D3-B67F-A62EFF666E3E}">
          <x14:id>{7CB168BB-0570-44CD-BEF8-574935B5076F}</x14:id>
        </ext>
      </extLst>
    </cfRule>
    <cfRule type="dataBar" priority="394">
      <dataBar>
        <cfvo type="min"/>
        <cfvo type="max"/>
        <color rgb="FFD6007B"/>
      </dataBar>
      <extLst>
        <ext xmlns:x14="http://schemas.microsoft.com/office/spreadsheetml/2009/9/main" uri="{B025F937-C7B1-47D3-B67F-A62EFF666E3E}">
          <x14:id>{438B98C5-AA09-45A4-A8BB-9A9309401253}</x14:id>
        </ext>
      </extLst>
    </cfRule>
    <cfRule type="dataBar" priority="395">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225">
      <dataBar>
        <cfvo type="min"/>
        <cfvo type="max"/>
        <color rgb="FFD6007B"/>
      </dataBar>
      <extLst>
        <ext xmlns:x14="http://schemas.microsoft.com/office/spreadsheetml/2009/9/main" uri="{B025F937-C7B1-47D3-B67F-A62EFF666E3E}">
          <x14:id>{39D10A46-AF29-4D4D-B1C5-D9BC429B9158}</x14:id>
        </ext>
      </extLst>
    </cfRule>
    <cfRule type="dataBar" priority="226">
      <dataBar>
        <cfvo type="min"/>
        <cfvo type="max"/>
        <color rgb="FFD6007B"/>
      </dataBar>
      <extLst>
        <ext xmlns:x14="http://schemas.microsoft.com/office/spreadsheetml/2009/9/main" uri="{B025F937-C7B1-47D3-B67F-A62EFF666E3E}">
          <x14:id>{2E64A819-916F-4637-9271-5890C7E28098}</x14:id>
        </ext>
      </extLst>
    </cfRule>
    <cfRule type="dataBar" priority="227">
      <dataBar>
        <cfvo type="min"/>
        <cfvo type="max"/>
        <color rgb="FFD6007B"/>
      </dataBar>
      <extLst>
        <ext xmlns:x14="http://schemas.microsoft.com/office/spreadsheetml/2009/9/main" uri="{B025F937-C7B1-47D3-B67F-A62EFF666E3E}">
          <x14:id>{960E0BAB-8FC0-4FF2-83AF-33A0D35D65B9}</x14:id>
        </ext>
      </extLst>
    </cfRule>
    <cfRule type="dataBar" priority="228">
      <dataBar>
        <cfvo type="min"/>
        <cfvo type="max"/>
        <color rgb="FFD6007B"/>
      </dataBar>
      <extLst>
        <ext xmlns:x14="http://schemas.microsoft.com/office/spreadsheetml/2009/9/main" uri="{B025F937-C7B1-47D3-B67F-A62EFF666E3E}">
          <x14:id>{6FB0056B-97C6-4E38-8862-5E74E9866A0E}</x14:id>
        </ext>
      </extLst>
    </cfRule>
  </conditionalFormatting>
  <conditionalFormatting sqref="K9:L22">
    <cfRule type="dataBar" priority="542">
      <dataBar>
        <cfvo type="min"/>
        <cfvo type="max"/>
        <color rgb="FFD6007B"/>
      </dataBar>
      <extLst>
        <ext xmlns:x14="http://schemas.microsoft.com/office/spreadsheetml/2009/9/main" uri="{B025F937-C7B1-47D3-B67F-A62EFF666E3E}">
          <x14:id>{24701D79-D03A-46AC-B88B-0DB1B44C5051}</x14:id>
        </ext>
      </extLst>
    </cfRule>
  </conditionalFormatting>
  <conditionalFormatting sqref="L24:L25">
    <cfRule type="dataBar" priority="290">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224">
      <dataBar>
        <cfvo type="min"/>
        <cfvo type="max"/>
        <color rgb="FFD6007B"/>
      </dataBar>
      <extLst>
        <ext xmlns:x14="http://schemas.microsoft.com/office/spreadsheetml/2009/9/main" uri="{B025F937-C7B1-47D3-B67F-A62EFF666E3E}">
          <x14:id>{D7FA930C-6BB9-43DB-9E64-7A69756A853B}</x14:id>
        </ext>
      </extLst>
    </cfRule>
    <cfRule type="dataBar" priority="393">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223">
      <dataBar>
        <cfvo type="min"/>
        <cfvo type="max"/>
        <color rgb="FFD6007B"/>
      </dataBar>
      <extLst>
        <ext xmlns:x14="http://schemas.microsoft.com/office/spreadsheetml/2009/9/main" uri="{B025F937-C7B1-47D3-B67F-A62EFF666E3E}">
          <x14:id>{62EA7E11-6099-4E56-A64D-40206C18B2DC}</x14:id>
        </ext>
      </extLst>
    </cfRule>
    <cfRule type="dataBar" priority="392">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222">
      <dataBar>
        <cfvo type="min"/>
        <cfvo type="max"/>
        <color rgb="FFD6007B"/>
      </dataBar>
      <extLst>
        <ext xmlns:x14="http://schemas.microsoft.com/office/spreadsheetml/2009/9/main" uri="{B025F937-C7B1-47D3-B67F-A62EFF666E3E}">
          <x14:id>{CCA5C1D4-4992-4DB9-9EA8-FA02F8C5232C}</x14:id>
        </ext>
      </extLst>
    </cfRule>
    <cfRule type="dataBar" priority="391">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221">
      <dataBar>
        <cfvo type="min"/>
        <cfvo type="max"/>
        <color rgb="FFD6007B"/>
      </dataBar>
      <extLst>
        <ext xmlns:x14="http://schemas.microsoft.com/office/spreadsheetml/2009/9/main" uri="{B025F937-C7B1-47D3-B67F-A62EFF666E3E}">
          <x14:id>{41AB8808-8482-4078-A3D7-E734A7DC58D7}</x14:id>
        </ext>
      </extLst>
    </cfRule>
    <cfRule type="dataBar" priority="390">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219">
      <dataBar>
        <cfvo type="min"/>
        <cfvo type="max"/>
        <color rgb="FFD6007B"/>
      </dataBar>
      <extLst>
        <ext xmlns:x14="http://schemas.microsoft.com/office/spreadsheetml/2009/9/main" uri="{B025F937-C7B1-47D3-B67F-A62EFF666E3E}">
          <x14:id>{A044417B-DAC7-4006-BF57-F8C051323A03}</x14:id>
        </ext>
      </extLst>
    </cfRule>
    <cfRule type="dataBar" priority="220">
      <dataBar>
        <cfvo type="min"/>
        <cfvo type="max"/>
        <color rgb="FFD6007B"/>
      </dataBar>
      <extLst>
        <ext xmlns:x14="http://schemas.microsoft.com/office/spreadsheetml/2009/9/main" uri="{B025F937-C7B1-47D3-B67F-A62EFF666E3E}">
          <x14:id>{5F0C49AB-5B39-4A78-A711-184C3EA193D6}</x14:id>
        </ext>
      </extLst>
    </cfRule>
  </conditionalFormatting>
  <conditionalFormatting sqref="O12:O13">
    <cfRule type="dataBar" priority="389">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388">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387">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386">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268">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40">
      <dataBar>
        <cfvo type="min"/>
        <cfvo type="max"/>
        <color rgb="FFD6007B"/>
      </dataBar>
      <extLst>
        <ext xmlns:x14="http://schemas.microsoft.com/office/spreadsheetml/2009/9/main" uri="{B025F937-C7B1-47D3-B67F-A62EFF666E3E}">
          <x14:id>{B3513E72-7FE6-4187-B7B3-6C233C33506D}</x14:id>
        </ext>
      </extLst>
    </cfRule>
    <cfRule type="dataBar" priority="218">
      <dataBar>
        <cfvo type="min"/>
        <cfvo type="max"/>
        <color rgb="FFD6007B"/>
      </dataBar>
      <extLst>
        <ext xmlns:x14="http://schemas.microsoft.com/office/spreadsheetml/2009/9/main" uri="{B025F937-C7B1-47D3-B67F-A62EFF666E3E}">
          <x14:id>{5EDD53D6-EB83-4267-BC06-8BBFE4F9BE70}</x14:id>
        </ext>
      </extLst>
    </cfRule>
    <cfRule type="dataBar" priority="385">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39">
      <dataBar>
        <cfvo type="min"/>
        <cfvo type="max"/>
        <color rgb="FFD6007B"/>
      </dataBar>
      <extLst>
        <ext xmlns:x14="http://schemas.microsoft.com/office/spreadsheetml/2009/9/main" uri="{B025F937-C7B1-47D3-B67F-A62EFF666E3E}">
          <x14:id>{BD5413D0-64BC-453A-AC1D-EFEB63109F43}</x14:id>
        </ext>
      </extLst>
    </cfRule>
    <cfRule type="dataBar" priority="217">
      <dataBar>
        <cfvo type="min"/>
        <cfvo type="max"/>
        <color rgb="FFD6007B"/>
      </dataBar>
      <extLst>
        <ext xmlns:x14="http://schemas.microsoft.com/office/spreadsheetml/2009/9/main" uri="{B025F937-C7B1-47D3-B67F-A62EFF666E3E}">
          <x14:id>{7D1962B1-E78E-4B29-A762-77F83DE57BD4}</x14:id>
        </ext>
      </extLst>
    </cfRule>
    <cfRule type="dataBar" priority="384">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38">
      <dataBar>
        <cfvo type="min"/>
        <cfvo type="max"/>
        <color rgb="FFD6007B"/>
      </dataBar>
      <extLst>
        <ext xmlns:x14="http://schemas.microsoft.com/office/spreadsheetml/2009/9/main" uri="{B025F937-C7B1-47D3-B67F-A62EFF666E3E}">
          <x14:id>{00E816E6-C751-48CE-9C7B-ECDAF5C82542}</x14:id>
        </ext>
      </extLst>
    </cfRule>
    <cfRule type="dataBar" priority="216">
      <dataBar>
        <cfvo type="min"/>
        <cfvo type="max"/>
        <color rgb="FFD6007B"/>
      </dataBar>
      <extLst>
        <ext xmlns:x14="http://schemas.microsoft.com/office/spreadsheetml/2009/9/main" uri="{B025F937-C7B1-47D3-B67F-A62EFF666E3E}">
          <x14:id>{567D480A-8460-4812-AAF7-0CF843EC9EE1}</x14:id>
        </ext>
      </extLst>
    </cfRule>
    <cfRule type="dataBar" priority="383">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37">
      <dataBar>
        <cfvo type="min"/>
        <cfvo type="max"/>
        <color rgb="FFD6007B"/>
      </dataBar>
      <extLst>
        <ext xmlns:x14="http://schemas.microsoft.com/office/spreadsheetml/2009/9/main" uri="{B025F937-C7B1-47D3-B67F-A62EFF666E3E}">
          <x14:id>{A54701AE-1A3A-4876-9E52-284D57396D4F}</x14:id>
        </ext>
      </extLst>
    </cfRule>
    <cfRule type="dataBar" priority="215">
      <dataBar>
        <cfvo type="min"/>
        <cfvo type="max"/>
        <color rgb="FFD6007B"/>
      </dataBar>
      <extLst>
        <ext xmlns:x14="http://schemas.microsoft.com/office/spreadsheetml/2009/9/main" uri="{B025F937-C7B1-47D3-B67F-A62EFF666E3E}">
          <x14:id>{817EFE10-CB44-4172-8ACB-3F4052B7CC85}</x14:id>
        </ext>
      </extLst>
    </cfRule>
    <cfRule type="dataBar" priority="382">
      <dataBar>
        <cfvo type="min"/>
        <cfvo type="max"/>
        <color rgb="FFD6007B"/>
      </dataBar>
      <extLst>
        <ext xmlns:x14="http://schemas.microsoft.com/office/spreadsheetml/2009/9/main" uri="{B025F937-C7B1-47D3-B67F-A62EFF666E3E}">
          <x14:id>{F4D14702-EEE7-4D49-BB39-1D6B9DE81C98}</x14:id>
        </ext>
      </extLst>
    </cfRule>
  </conditionalFormatting>
  <conditionalFormatting sqref="Q24:Q25">
    <cfRule type="dataBar" priority="35">
      <dataBar>
        <cfvo type="min"/>
        <cfvo type="max"/>
        <color rgb="FFD6007B"/>
      </dataBar>
      <extLst>
        <ext xmlns:x14="http://schemas.microsoft.com/office/spreadsheetml/2009/9/main" uri="{B025F937-C7B1-47D3-B67F-A62EFF666E3E}">
          <x14:id>{25E62F1F-3A74-4D26-805B-3A1B39A9B55D}</x14:id>
        </ext>
      </extLst>
    </cfRule>
    <cfRule type="dataBar" priority="36">
      <dataBar>
        <cfvo type="min"/>
        <cfvo type="max"/>
        <color rgb="FFD6007B"/>
      </dataBar>
      <extLst>
        <ext xmlns:x14="http://schemas.microsoft.com/office/spreadsheetml/2009/9/main" uri="{B025F937-C7B1-47D3-B67F-A62EFF666E3E}">
          <x14:id>{0782CCBC-E9EA-4143-A49A-46F373D71256}</x14:id>
        </ext>
      </extLst>
    </cfRule>
  </conditionalFormatting>
  <conditionalFormatting sqref="S9:S10">
    <cfRule type="dataBar" priority="485">
      <dataBar>
        <cfvo type="min"/>
        <cfvo type="max"/>
        <color rgb="FFD6007B"/>
      </dataBar>
      <extLst>
        <ext xmlns:x14="http://schemas.microsoft.com/office/spreadsheetml/2009/9/main" uri="{B025F937-C7B1-47D3-B67F-A62EFF666E3E}">
          <x14:id>{CFA7B89D-CB39-4F6E-97D4-52CE5945AE41}</x14:id>
        </ext>
      </extLst>
    </cfRule>
    <cfRule type="dataBar" priority="486">
      <dataBar>
        <cfvo type="min"/>
        <cfvo type="max"/>
        <color rgb="FFD6007B"/>
      </dataBar>
      <extLst>
        <ext xmlns:x14="http://schemas.microsoft.com/office/spreadsheetml/2009/9/main" uri="{B025F937-C7B1-47D3-B67F-A62EFF666E3E}">
          <x14:id>{340D090A-487C-4855-A518-99C59B589FDF}</x14:id>
        </ext>
      </extLst>
    </cfRule>
  </conditionalFormatting>
  <conditionalFormatting sqref="S12:S13">
    <cfRule type="dataBar" priority="33">
      <dataBar>
        <cfvo type="min"/>
        <cfvo type="max"/>
        <color rgb="FFD6007B"/>
      </dataBar>
      <extLst>
        <ext xmlns:x14="http://schemas.microsoft.com/office/spreadsheetml/2009/9/main" uri="{B025F937-C7B1-47D3-B67F-A62EFF666E3E}">
          <x14:id>{AE078089-39AF-44A5-B0B1-AC5E332AF048}</x14:id>
        </ext>
      </extLst>
    </cfRule>
    <cfRule type="dataBar" priority="34">
      <dataBar>
        <cfvo type="min"/>
        <cfvo type="max"/>
        <color rgb="FFD6007B"/>
      </dataBar>
      <extLst>
        <ext xmlns:x14="http://schemas.microsoft.com/office/spreadsheetml/2009/9/main" uri="{B025F937-C7B1-47D3-B67F-A62EFF666E3E}">
          <x14:id>{BF01D5B6-7935-4E49-A383-658B5F19ACE2}</x14:id>
        </ext>
      </extLst>
    </cfRule>
  </conditionalFormatting>
  <conditionalFormatting sqref="S15:S16">
    <cfRule type="dataBar" priority="31">
      <dataBar>
        <cfvo type="min"/>
        <cfvo type="max"/>
        <color rgb="FFD6007B"/>
      </dataBar>
      <extLst>
        <ext xmlns:x14="http://schemas.microsoft.com/office/spreadsheetml/2009/9/main" uri="{B025F937-C7B1-47D3-B67F-A62EFF666E3E}">
          <x14:id>{E92B623D-E557-46CC-9643-F7469BC2C615}</x14:id>
        </ext>
      </extLst>
    </cfRule>
    <cfRule type="dataBar" priority="32">
      <dataBar>
        <cfvo type="min"/>
        <cfvo type="max"/>
        <color rgb="FFD6007B"/>
      </dataBar>
      <extLst>
        <ext xmlns:x14="http://schemas.microsoft.com/office/spreadsheetml/2009/9/main" uri="{B025F937-C7B1-47D3-B67F-A62EFF666E3E}">
          <x14:id>{49A23BFA-03C1-4B84-9055-52B404C9442A}</x14:id>
        </ext>
      </extLst>
    </cfRule>
  </conditionalFormatting>
  <conditionalFormatting sqref="S18:S19">
    <cfRule type="dataBar" priority="29">
      <dataBar>
        <cfvo type="min"/>
        <cfvo type="max"/>
        <color rgb="FFD6007B"/>
      </dataBar>
      <extLst>
        <ext xmlns:x14="http://schemas.microsoft.com/office/spreadsheetml/2009/9/main" uri="{B025F937-C7B1-47D3-B67F-A62EFF666E3E}">
          <x14:id>{9EDECE16-5CDF-4A2C-B6E9-67792D5C22F4}</x14:id>
        </ext>
      </extLst>
    </cfRule>
    <cfRule type="dataBar" priority="30">
      <dataBar>
        <cfvo type="min"/>
        <cfvo type="max"/>
        <color rgb="FFD6007B"/>
      </dataBar>
      <extLst>
        <ext xmlns:x14="http://schemas.microsoft.com/office/spreadsheetml/2009/9/main" uri="{B025F937-C7B1-47D3-B67F-A62EFF666E3E}">
          <x14:id>{5F08BFAB-CA80-4134-9F09-0895245EDA6F}</x14:id>
        </ext>
      </extLst>
    </cfRule>
  </conditionalFormatting>
  <conditionalFormatting sqref="S21:S22">
    <cfRule type="dataBar" priority="27">
      <dataBar>
        <cfvo type="min"/>
        <cfvo type="max"/>
        <color rgb="FFD6007B"/>
      </dataBar>
      <extLst>
        <ext xmlns:x14="http://schemas.microsoft.com/office/spreadsheetml/2009/9/main" uri="{B025F937-C7B1-47D3-B67F-A62EFF666E3E}">
          <x14:id>{C382F6E3-BEF2-4905-912F-3AC7F3750167}</x14:id>
        </ext>
      </extLst>
    </cfRule>
    <cfRule type="dataBar" priority="28">
      <dataBar>
        <cfvo type="min"/>
        <cfvo type="max"/>
        <color rgb="FFD6007B"/>
      </dataBar>
      <extLst>
        <ext xmlns:x14="http://schemas.microsoft.com/office/spreadsheetml/2009/9/main" uri="{B025F937-C7B1-47D3-B67F-A62EFF666E3E}">
          <x14:id>{C511AA36-A68D-4489-912F-98478A0E7062}</x14:id>
        </ext>
      </extLst>
    </cfRule>
  </conditionalFormatting>
  <conditionalFormatting sqref="S24:S25">
    <cfRule type="dataBar" priority="25">
      <dataBar>
        <cfvo type="min"/>
        <cfvo type="max"/>
        <color rgb="FFD6007B"/>
      </dataBar>
      <extLst>
        <ext xmlns:x14="http://schemas.microsoft.com/office/spreadsheetml/2009/9/main" uri="{B025F937-C7B1-47D3-B67F-A62EFF666E3E}">
          <x14:id>{0FC03B87-0142-4A81-8136-222A303BC4C4}</x14:id>
        </ext>
      </extLst>
    </cfRule>
    <cfRule type="dataBar" priority="26">
      <dataBar>
        <cfvo type="min"/>
        <cfvo type="max"/>
        <color rgb="FFD6007B"/>
      </dataBar>
      <extLst>
        <ext xmlns:x14="http://schemas.microsoft.com/office/spreadsheetml/2009/9/main" uri="{B025F937-C7B1-47D3-B67F-A62EFF666E3E}">
          <x14:id>{D0248853-A50F-4C6A-B01B-6AD11F536D35}</x14:id>
        </ext>
      </extLst>
    </cfRule>
  </conditionalFormatting>
  <conditionalFormatting sqref="U9:U10">
    <cfRule type="dataBar" priority="688">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689">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1 U17 U14 U20">
    <cfRule type="dataBar" priority="684">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2:U13">
    <cfRule type="dataBar" priority="373">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372">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371">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370">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264">
      <dataBar>
        <cfvo type="min"/>
        <cfvo type="max"/>
        <color rgb="FFD6007B"/>
      </dataBar>
      <extLst>
        <ext xmlns:x14="http://schemas.microsoft.com/office/spreadsheetml/2009/9/main" uri="{B025F937-C7B1-47D3-B67F-A62EFF666E3E}">
          <x14:id>{A672B98E-0540-4E36-9D4A-7DFF584EDD94}</x14:id>
        </ext>
      </extLst>
    </cfRule>
    <cfRule type="dataBar" priority="293">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455">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454">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2:W13">
    <cfRule type="dataBar" priority="369">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368">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7 W11 W14 W20">
    <cfRule type="dataBar" priority="456">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8:W19">
    <cfRule type="dataBar" priority="367">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366">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263">
      <dataBar>
        <cfvo type="min"/>
        <cfvo type="max"/>
        <color rgb="FFD6007B"/>
      </dataBar>
      <extLst>
        <ext xmlns:x14="http://schemas.microsoft.com/office/spreadsheetml/2009/9/main" uri="{B025F937-C7B1-47D3-B67F-A62EFF666E3E}">
          <x14:id>{2A9D869A-6C85-4602-B475-B060772A9C25}</x14:id>
        </ext>
      </extLst>
    </cfRule>
    <cfRule type="dataBar" priority="289">
      <dataBar>
        <cfvo type="min"/>
        <cfvo type="max"/>
        <color rgb="FFD6007B"/>
      </dataBar>
      <extLst>
        <ext xmlns:x14="http://schemas.microsoft.com/office/spreadsheetml/2009/9/main" uri="{B025F937-C7B1-47D3-B67F-A62EFF666E3E}">
          <x14:id>{C231A6CA-9064-4E11-A1DD-1D8FBB93ABE9}</x14:id>
        </ext>
      </extLst>
    </cfRule>
  </conditionalFormatting>
  <conditionalFormatting sqref="Y9:Y10">
    <cfRule type="dataBar" priority="452">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451">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1 Y17 Y14 Y20">
    <cfRule type="dataBar" priority="453">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2:Y13">
    <cfRule type="dataBar" priority="212">
      <dataBar>
        <cfvo type="min"/>
        <cfvo type="max"/>
        <color rgb="FFD6007B"/>
      </dataBar>
      <extLst>
        <ext xmlns:x14="http://schemas.microsoft.com/office/spreadsheetml/2009/9/main" uri="{B025F937-C7B1-47D3-B67F-A62EFF666E3E}">
          <x14:id>{D0AE2116-1257-4C3C-9B98-9A4493587D86}</x14:id>
        </ext>
      </extLst>
    </cfRule>
    <cfRule type="dataBar" priority="365">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211">
      <dataBar>
        <cfvo type="min"/>
        <cfvo type="max"/>
        <color rgb="FFD6007B"/>
      </dataBar>
      <extLst>
        <ext xmlns:x14="http://schemas.microsoft.com/office/spreadsheetml/2009/9/main" uri="{B025F937-C7B1-47D3-B67F-A62EFF666E3E}">
          <x14:id>{70E8751B-C212-40BB-8236-2AF4F8061424}</x14:id>
        </ext>
      </extLst>
    </cfRule>
    <cfRule type="dataBar" priority="364">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8:Y19">
    <cfRule type="dataBar" priority="210">
      <dataBar>
        <cfvo type="min"/>
        <cfvo type="max"/>
        <color rgb="FFD6007B"/>
      </dataBar>
      <extLst>
        <ext xmlns:x14="http://schemas.microsoft.com/office/spreadsheetml/2009/9/main" uri="{B025F937-C7B1-47D3-B67F-A62EFF666E3E}">
          <x14:id>{410AE29D-BECE-43E8-A30B-7F1A425CC4A4}</x14:id>
        </ext>
      </extLst>
    </cfRule>
    <cfRule type="dataBar" priority="363">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209">
      <dataBar>
        <cfvo type="min"/>
        <cfvo type="max"/>
        <color rgb="FFD6007B"/>
      </dataBar>
      <extLst>
        <ext xmlns:x14="http://schemas.microsoft.com/office/spreadsheetml/2009/9/main" uri="{B025F937-C7B1-47D3-B67F-A62EFF666E3E}">
          <x14:id>{E3AEA625-B491-435D-9A47-C10D802D47A9}</x14:id>
        </ext>
      </extLst>
    </cfRule>
    <cfRule type="dataBar" priority="362">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207">
      <dataBar>
        <cfvo type="min"/>
        <cfvo type="max"/>
        <color rgb="FFD6007B"/>
      </dataBar>
      <extLst>
        <ext xmlns:x14="http://schemas.microsoft.com/office/spreadsheetml/2009/9/main" uri="{B025F937-C7B1-47D3-B67F-A62EFF666E3E}">
          <x14:id>{F4A22DDA-11B0-4EFB-9D75-7E43491F82C0}</x14:id>
        </ext>
      </extLst>
    </cfRule>
    <cfRule type="dataBar" priority="208">
      <dataBar>
        <cfvo type="min"/>
        <cfvo type="max"/>
        <color rgb="FFD6007B"/>
      </dataBar>
      <extLst>
        <ext xmlns:x14="http://schemas.microsoft.com/office/spreadsheetml/2009/9/main" uri="{B025F937-C7B1-47D3-B67F-A62EFF666E3E}">
          <x14:id>{0CF1DC37-0703-4A14-905A-C9B31C85D043}</x14:id>
        </ext>
      </extLst>
    </cfRule>
  </conditionalFormatting>
  <conditionalFormatting sqref="AA9:AA10">
    <cfRule type="dataBar" priority="449">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448">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1 AA17 AA14 AA20">
    <cfRule type="dataBar" priority="450">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2:AA13">
    <cfRule type="dataBar" priority="361">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360">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8:AA19">
    <cfRule type="dataBar" priority="359">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358">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261">
      <dataBar>
        <cfvo type="min"/>
        <cfvo type="max"/>
        <color rgb="FFD6007B"/>
      </dataBar>
      <extLst>
        <ext xmlns:x14="http://schemas.microsoft.com/office/spreadsheetml/2009/9/main" uri="{B025F937-C7B1-47D3-B67F-A62EFF666E3E}">
          <x14:id>{2D9E4EF4-69CA-4BFF-A4B8-F642372D5A0B}</x14:id>
        </ext>
      </extLst>
    </cfRule>
    <cfRule type="dataBar" priority="287">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446">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445">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2:AC13">
    <cfRule type="dataBar" priority="357">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356">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7 AC11 AC14 AC20">
    <cfRule type="dataBar" priority="447">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8:AC19">
    <cfRule type="dataBar" priority="355">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354">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260">
      <dataBar>
        <cfvo type="min"/>
        <cfvo type="max"/>
        <color rgb="FFD6007B"/>
      </dataBar>
      <extLst>
        <ext xmlns:x14="http://schemas.microsoft.com/office/spreadsheetml/2009/9/main" uri="{B025F937-C7B1-47D3-B67F-A62EFF666E3E}">
          <x14:id>{05F524E3-2E55-418F-AC6D-3A636C2162B0}</x14:id>
        </ext>
      </extLst>
    </cfRule>
    <cfRule type="dataBar" priority="286">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443">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442">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7 AE11 AE14 AE20">
    <cfRule type="dataBar" priority="444">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2:AE13">
    <cfRule type="dataBar" priority="353">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352">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8:AE19">
    <cfRule type="dataBar" priority="351">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350">
      <dataBar>
        <cfvo type="min"/>
        <cfvo type="max"/>
        <color rgb="FFD6007B"/>
      </dataBar>
      <extLst>
        <ext xmlns:x14="http://schemas.microsoft.com/office/spreadsheetml/2009/9/main" uri="{B025F937-C7B1-47D3-B67F-A62EFF666E3E}">
          <x14:id>{3D99379C-A33C-41D1-84D8-13D4348636E8}</x14:id>
        </ext>
      </extLst>
    </cfRule>
  </conditionalFormatting>
  <conditionalFormatting sqref="AE24:AE25">
    <cfRule type="dataBar" priority="259">
      <dataBar>
        <cfvo type="min"/>
        <cfvo type="max"/>
        <color rgb="FFD6007B"/>
      </dataBar>
      <extLst>
        <ext xmlns:x14="http://schemas.microsoft.com/office/spreadsheetml/2009/9/main" uri="{B025F937-C7B1-47D3-B67F-A62EFF666E3E}">
          <x14:id>{A2FE2B44-7840-4703-98C2-2803D531AA4B}</x14:id>
        </ext>
      </extLst>
    </cfRule>
    <cfRule type="dataBar" priority="285">
      <dataBar>
        <cfvo type="min"/>
        <cfvo type="max"/>
        <color rgb="FFD6007B"/>
      </dataBar>
      <extLst>
        <ext xmlns:x14="http://schemas.microsoft.com/office/spreadsheetml/2009/9/main" uri="{B025F937-C7B1-47D3-B67F-A62EFF666E3E}">
          <x14:id>{F8884C67-F1E6-4002-926A-415487C14F74}</x14:id>
        </ext>
      </extLst>
    </cfRule>
  </conditionalFormatting>
  <conditionalFormatting sqref="AG9:AG10">
    <cfRule type="dataBar" priority="440">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439">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7 AG11 AG14 AG20">
    <cfRule type="dataBar" priority="441">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2:AG13">
    <cfRule type="dataBar" priority="349">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348">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347">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346">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258">
      <dataBar>
        <cfvo type="min"/>
        <cfvo type="max"/>
        <color rgb="FFD6007B"/>
      </dataBar>
      <extLst>
        <ext xmlns:x14="http://schemas.microsoft.com/office/spreadsheetml/2009/9/main" uri="{B025F937-C7B1-47D3-B67F-A62EFF666E3E}">
          <x14:id>{7490C91D-4DE2-4C98-81E6-CE2F880B3BBD}</x14:id>
        </ext>
      </extLst>
    </cfRule>
    <cfRule type="dataBar" priority="284">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9:AI10">
    <cfRule type="dataBar" priority="437">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436">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7 AI11 AI14 AI20">
    <cfRule type="dataBar" priority="438">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2:AI13">
    <cfRule type="dataBar" priority="24">
      <dataBar>
        <cfvo type="min"/>
        <cfvo type="max"/>
        <color rgb="FFD6007B"/>
      </dataBar>
      <extLst>
        <ext xmlns:x14="http://schemas.microsoft.com/office/spreadsheetml/2009/9/main" uri="{B025F937-C7B1-47D3-B67F-A62EFF666E3E}">
          <x14:id>{1EB391FE-F982-4095-AB64-53CD3101D209}</x14:id>
        </ext>
      </extLst>
    </cfRule>
    <cfRule type="dataBar" priority="345">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23">
      <dataBar>
        <cfvo type="min"/>
        <cfvo type="max"/>
        <color rgb="FFD6007B"/>
      </dataBar>
      <extLst>
        <ext xmlns:x14="http://schemas.microsoft.com/office/spreadsheetml/2009/9/main" uri="{B025F937-C7B1-47D3-B67F-A62EFF666E3E}">
          <x14:id>{3EB05779-3FCF-4DC6-802C-B2CD0EDCE339}</x14:id>
        </ext>
      </extLst>
    </cfRule>
    <cfRule type="dataBar" priority="344">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8:AI19">
    <cfRule type="dataBar" priority="22">
      <dataBar>
        <cfvo type="min"/>
        <cfvo type="max"/>
        <color rgb="FFD6007B"/>
      </dataBar>
      <extLst>
        <ext xmlns:x14="http://schemas.microsoft.com/office/spreadsheetml/2009/9/main" uri="{B025F937-C7B1-47D3-B67F-A62EFF666E3E}">
          <x14:id>{5FA82402-DEA0-409F-8CB0-67AEC355200B}</x14:id>
        </ext>
      </extLst>
    </cfRule>
    <cfRule type="dataBar" priority="343">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21">
      <dataBar>
        <cfvo type="min"/>
        <cfvo type="max"/>
        <color rgb="FFD6007B"/>
      </dataBar>
      <extLst>
        <ext xmlns:x14="http://schemas.microsoft.com/office/spreadsheetml/2009/9/main" uri="{B025F937-C7B1-47D3-B67F-A62EFF666E3E}">
          <x14:id>{47D69ED3-F35B-40C4-A757-D95162D18DCF}</x14:id>
        </ext>
      </extLst>
    </cfRule>
    <cfRule type="dataBar" priority="342">
      <dataBar>
        <cfvo type="min"/>
        <cfvo type="max"/>
        <color rgb="FFD6007B"/>
      </dataBar>
      <extLst>
        <ext xmlns:x14="http://schemas.microsoft.com/office/spreadsheetml/2009/9/main" uri="{B025F937-C7B1-47D3-B67F-A62EFF666E3E}">
          <x14:id>{D3F9A2BF-61BF-4131-83A2-A89760DCD14A}</x14:id>
        </ext>
      </extLst>
    </cfRule>
  </conditionalFormatting>
  <conditionalFormatting sqref="AI24:AI25">
    <cfRule type="dataBar" priority="19">
      <dataBar>
        <cfvo type="min"/>
        <cfvo type="max"/>
        <color rgb="FFD6007B"/>
      </dataBar>
      <extLst>
        <ext xmlns:x14="http://schemas.microsoft.com/office/spreadsheetml/2009/9/main" uri="{B025F937-C7B1-47D3-B67F-A62EFF666E3E}">
          <x14:id>{2E98F6EF-0BFA-489B-9F8B-851CDA55FEAA}</x14:id>
        </ext>
      </extLst>
    </cfRule>
    <cfRule type="dataBar" priority="20">
      <dataBar>
        <cfvo type="min"/>
        <cfvo type="max"/>
        <color rgb="FFD6007B"/>
      </dataBar>
      <extLst>
        <ext xmlns:x14="http://schemas.microsoft.com/office/spreadsheetml/2009/9/main" uri="{B025F937-C7B1-47D3-B67F-A62EFF666E3E}">
          <x14:id>{A9945FAA-F08D-4A59-9D38-1F291AF41553}</x14:id>
        </ext>
      </extLst>
    </cfRule>
  </conditionalFormatting>
  <conditionalFormatting sqref="AK9:AK10">
    <cfRule type="dataBar" priority="434">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433">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2:AK13">
    <cfRule type="dataBar" priority="206">
      <dataBar>
        <cfvo type="min"/>
        <cfvo type="max"/>
        <color rgb="FFD6007B"/>
      </dataBar>
      <extLst>
        <ext xmlns:x14="http://schemas.microsoft.com/office/spreadsheetml/2009/9/main" uri="{B025F937-C7B1-47D3-B67F-A62EFF666E3E}">
          <x14:id>{75403DB1-3153-4E11-BA5A-7B5910A8B099}</x14:id>
        </ext>
      </extLst>
    </cfRule>
    <cfRule type="dataBar" priority="341">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205">
      <dataBar>
        <cfvo type="min"/>
        <cfvo type="max"/>
        <color rgb="FFD6007B"/>
      </dataBar>
      <extLst>
        <ext xmlns:x14="http://schemas.microsoft.com/office/spreadsheetml/2009/9/main" uri="{B025F937-C7B1-47D3-B67F-A62EFF666E3E}">
          <x14:id>{EE6CEF77-77D3-4BF6-B1C2-D7FDE636195B}</x14:id>
        </ext>
      </extLst>
    </cfRule>
    <cfRule type="dataBar" priority="340">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7 AK11 AK14 AK20">
    <cfRule type="dataBar" priority="435">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8:AK19">
    <cfRule type="dataBar" priority="204">
      <dataBar>
        <cfvo type="min"/>
        <cfvo type="max"/>
        <color rgb="FFD6007B"/>
      </dataBar>
      <extLst>
        <ext xmlns:x14="http://schemas.microsoft.com/office/spreadsheetml/2009/9/main" uri="{B025F937-C7B1-47D3-B67F-A62EFF666E3E}">
          <x14:id>{1C9D1AF6-75FC-45D8-AF36-FEB7A6C7E3BA}</x14:id>
        </ext>
      </extLst>
    </cfRule>
    <cfRule type="dataBar" priority="339">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203">
      <dataBar>
        <cfvo type="min"/>
        <cfvo type="max"/>
        <color rgb="FFD6007B"/>
      </dataBar>
      <extLst>
        <ext xmlns:x14="http://schemas.microsoft.com/office/spreadsheetml/2009/9/main" uri="{B025F937-C7B1-47D3-B67F-A62EFF666E3E}">
          <x14:id>{DC5A412B-E45D-4DCF-AE6E-5CC114BB4B35}</x14:id>
        </ext>
      </extLst>
    </cfRule>
    <cfRule type="dataBar" priority="338">
      <dataBar>
        <cfvo type="min"/>
        <cfvo type="max"/>
        <color rgb="FFD6007B"/>
      </dataBar>
      <extLst>
        <ext xmlns:x14="http://schemas.microsoft.com/office/spreadsheetml/2009/9/main" uri="{B025F937-C7B1-47D3-B67F-A62EFF666E3E}">
          <x14:id>{8F148A06-A6AB-439E-98BD-D88646A60B38}</x14:id>
        </ext>
      </extLst>
    </cfRule>
  </conditionalFormatting>
  <conditionalFormatting sqref="AK24:AK25">
    <cfRule type="dataBar" priority="201">
      <dataBar>
        <cfvo type="min"/>
        <cfvo type="max"/>
        <color rgb="FFD6007B"/>
      </dataBar>
      <extLst>
        <ext xmlns:x14="http://schemas.microsoft.com/office/spreadsheetml/2009/9/main" uri="{B025F937-C7B1-47D3-B67F-A62EFF666E3E}">
          <x14:id>{CF7B900E-CB84-4EC0-B014-2AE5A89DEC79}</x14:id>
        </ext>
      </extLst>
    </cfRule>
    <cfRule type="dataBar" priority="202">
      <dataBar>
        <cfvo type="min"/>
        <cfvo type="max"/>
        <color rgb="FFD6007B"/>
      </dataBar>
      <extLst>
        <ext xmlns:x14="http://schemas.microsoft.com/office/spreadsheetml/2009/9/main" uri="{B025F937-C7B1-47D3-B67F-A62EFF666E3E}">
          <x14:id>{E71F8D7D-D32B-43CB-989A-C21A63531C0C}</x14:id>
        </ext>
      </extLst>
    </cfRule>
  </conditionalFormatting>
  <conditionalFormatting sqref="AM9:AM10">
    <cfRule type="dataBar" priority="431">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430">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7 AM11 AM14 AM20">
    <cfRule type="dataBar" priority="432">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2:AM13">
    <cfRule type="dataBar" priority="200">
      <dataBar>
        <cfvo type="min"/>
        <cfvo type="max"/>
        <color rgb="FFD6007B"/>
      </dataBar>
      <extLst>
        <ext xmlns:x14="http://schemas.microsoft.com/office/spreadsheetml/2009/9/main" uri="{B025F937-C7B1-47D3-B67F-A62EFF666E3E}">
          <x14:id>{888603ED-B336-4A35-A2C4-2F446062A86A}</x14:id>
        </ext>
      </extLst>
    </cfRule>
    <cfRule type="dataBar" priority="337">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199">
      <dataBar>
        <cfvo type="min"/>
        <cfvo type="max"/>
        <color rgb="FFD6007B"/>
      </dataBar>
      <extLst>
        <ext xmlns:x14="http://schemas.microsoft.com/office/spreadsheetml/2009/9/main" uri="{B025F937-C7B1-47D3-B67F-A62EFF666E3E}">
          <x14:id>{6C8052BF-3DA1-477E-90EE-5254D87BC253}</x14:id>
        </ext>
      </extLst>
    </cfRule>
    <cfRule type="dataBar" priority="336">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8:AM19">
    <cfRule type="dataBar" priority="198">
      <dataBar>
        <cfvo type="min"/>
        <cfvo type="max"/>
        <color rgb="FFD6007B"/>
      </dataBar>
      <extLst>
        <ext xmlns:x14="http://schemas.microsoft.com/office/spreadsheetml/2009/9/main" uri="{B025F937-C7B1-47D3-B67F-A62EFF666E3E}">
          <x14:id>{AC86C900-3F34-493A-AF12-C413E67D8153}</x14:id>
        </ext>
      </extLst>
    </cfRule>
    <cfRule type="dataBar" priority="335">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197">
      <dataBar>
        <cfvo type="min"/>
        <cfvo type="max"/>
        <color rgb="FFD6007B"/>
      </dataBar>
      <extLst>
        <ext xmlns:x14="http://schemas.microsoft.com/office/spreadsheetml/2009/9/main" uri="{B025F937-C7B1-47D3-B67F-A62EFF666E3E}">
          <x14:id>{8CA43ACB-55C9-4B2E-9CBF-4D8F9780B332}</x14:id>
        </ext>
      </extLst>
    </cfRule>
    <cfRule type="dataBar" priority="334">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195">
      <dataBar>
        <cfvo type="min"/>
        <cfvo type="max"/>
        <color rgb="FFD6007B"/>
      </dataBar>
      <extLst>
        <ext xmlns:x14="http://schemas.microsoft.com/office/spreadsheetml/2009/9/main" uri="{B025F937-C7B1-47D3-B67F-A62EFF666E3E}">
          <x14:id>{DBF26505-0F14-407F-A5E7-9CA6C733E4C3}</x14:id>
        </ext>
      </extLst>
    </cfRule>
    <cfRule type="dataBar" priority="196">
      <dataBar>
        <cfvo type="min"/>
        <cfvo type="max"/>
        <color rgb="FFD6007B"/>
      </dataBar>
      <extLst>
        <ext xmlns:x14="http://schemas.microsoft.com/office/spreadsheetml/2009/9/main" uri="{B025F937-C7B1-47D3-B67F-A62EFF666E3E}">
          <x14:id>{B5BCB48D-95B7-4087-8A0C-36AB9F842F86}</x14:id>
        </ext>
      </extLst>
    </cfRule>
  </conditionalFormatting>
  <conditionalFormatting sqref="AO9:AO10">
    <cfRule type="dataBar" priority="428">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427">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2:AO13">
    <cfRule type="dataBar" priority="333">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332">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7 AO11 AO14 AO20">
    <cfRule type="dataBar" priority="429">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8:AO19">
    <cfRule type="dataBar" priority="331">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330">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254">
      <dataBar>
        <cfvo type="min"/>
        <cfvo type="max"/>
        <color rgb="FFD6007B"/>
      </dataBar>
      <extLst>
        <ext xmlns:x14="http://schemas.microsoft.com/office/spreadsheetml/2009/9/main" uri="{B025F937-C7B1-47D3-B67F-A62EFF666E3E}">
          <x14:id>{83B91CD0-8D61-4783-9B4F-D2E29DD1AB17}</x14:id>
        </ext>
      </extLst>
    </cfRule>
    <cfRule type="dataBar" priority="280">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425">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424">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2:AQ13">
    <cfRule type="dataBar" priority="194">
      <dataBar>
        <cfvo type="min"/>
        <cfvo type="max"/>
        <color rgb="FFD6007B"/>
      </dataBar>
      <extLst>
        <ext xmlns:x14="http://schemas.microsoft.com/office/spreadsheetml/2009/9/main" uri="{B025F937-C7B1-47D3-B67F-A62EFF666E3E}">
          <x14:id>{30DFCB8E-ABBC-4DB2-A8A3-2E31620ECFD6}</x14:id>
        </ext>
      </extLst>
    </cfRule>
    <cfRule type="dataBar" priority="329">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193">
      <dataBar>
        <cfvo type="min"/>
        <cfvo type="max"/>
        <color rgb="FFD6007B"/>
      </dataBar>
      <extLst>
        <ext xmlns:x14="http://schemas.microsoft.com/office/spreadsheetml/2009/9/main" uri="{B025F937-C7B1-47D3-B67F-A62EFF666E3E}">
          <x14:id>{C3A2AAEB-76C5-4D5A-9521-C039EE4B374B}</x14:id>
        </ext>
      </extLst>
    </cfRule>
    <cfRule type="dataBar" priority="328">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7 AQ11 AQ14 AQ20">
    <cfRule type="dataBar" priority="426">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8:AQ19">
    <cfRule type="dataBar" priority="192">
      <dataBar>
        <cfvo type="min"/>
        <cfvo type="max"/>
        <color rgb="FFD6007B"/>
      </dataBar>
      <extLst>
        <ext xmlns:x14="http://schemas.microsoft.com/office/spreadsheetml/2009/9/main" uri="{B025F937-C7B1-47D3-B67F-A62EFF666E3E}">
          <x14:id>{4D6C7A0B-1A45-4CB6-BB8D-68777F69E6F9}</x14:id>
        </ext>
      </extLst>
    </cfRule>
    <cfRule type="dataBar" priority="327">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191">
      <dataBar>
        <cfvo type="min"/>
        <cfvo type="max"/>
        <color rgb="FFD6007B"/>
      </dataBar>
      <extLst>
        <ext xmlns:x14="http://schemas.microsoft.com/office/spreadsheetml/2009/9/main" uri="{B025F937-C7B1-47D3-B67F-A62EFF666E3E}">
          <x14:id>{BB808DF6-44B6-4E32-96A6-B294149B566E}</x14:id>
        </ext>
      </extLst>
    </cfRule>
    <cfRule type="dataBar" priority="326">
      <dataBar>
        <cfvo type="min"/>
        <cfvo type="max"/>
        <color rgb="FFD6007B"/>
      </dataBar>
      <extLst>
        <ext xmlns:x14="http://schemas.microsoft.com/office/spreadsheetml/2009/9/main" uri="{B025F937-C7B1-47D3-B67F-A62EFF666E3E}">
          <x14:id>{88D8ACA2-F1B0-4DAB-AF22-B353F1F73988}</x14:id>
        </ext>
      </extLst>
    </cfRule>
  </conditionalFormatting>
  <conditionalFormatting sqref="AQ24:AQ25">
    <cfRule type="dataBar" priority="189">
      <dataBar>
        <cfvo type="min"/>
        <cfvo type="max"/>
        <color rgb="FFD6007B"/>
      </dataBar>
      <extLst>
        <ext xmlns:x14="http://schemas.microsoft.com/office/spreadsheetml/2009/9/main" uri="{B025F937-C7B1-47D3-B67F-A62EFF666E3E}">
          <x14:id>{02DA0F41-CB1C-4656-AAF6-3970704E7B39}</x14:id>
        </ext>
      </extLst>
    </cfRule>
    <cfRule type="dataBar" priority="190">
      <dataBar>
        <cfvo type="min"/>
        <cfvo type="max"/>
        <color rgb="FFD6007B"/>
      </dataBar>
      <extLst>
        <ext xmlns:x14="http://schemas.microsoft.com/office/spreadsheetml/2009/9/main" uri="{B025F937-C7B1-47D3-B67F-A62EFF666E3E}">
          <x14:id>{DEA5D899-48CD-4552-97C1-92F75CF5A077}</x14:id>
        </ext>
      </extLst>
    </cfRule>
  </conditionalFormatting>
  <conditionalFormatting sqref="AS9:AS10">
    <cfRule type="dataBar" priority="422">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421">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7 AS11 AS14 AS20">
    <cfRule type="dataBar" priority="423">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2:AS13">
    <cfRule type="dataBar" priority="18">
      <dataBar>
        <cfvo type="min"/>
        <cfvo type="max"/>
        <color rgb="FFD6007B"/>
      </dataBar>
      <extLst>
        <ext xmlns:x14="http://schemas.microsoft.com/office/spreadsheetml/2009/9/main" uri="{B025F937-C7B1-47D3-B67F-A62EFF666E3E}">
          <x14:id>{1D3DF06A-BFE7-4653-91BD-035D9197217F}</x14:id>
        </ext>
      </extLst>
    </cfRule>
    <cfRule type="dataBar" priority="325">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17">
      <dataBar>
        <cfvo type="min"/>
        <cfvo type="max"/>
        <color rgb="FFD6007B"/>
      </dataBar>
      <extLst>
        <ext xmlns:x14="http://schemas.microsoft.com/office/spreadsheetml/2009/9/main" uri="{B025F937-C7B1-47D3-B67F-A62EFF666E3E}">
          <x14:id>{541C5A53-D60A-4830-931B-113956066157}</x14:id>
        </ext>
      </extLst>
    </cfRule>
    <cfRule type="dataBar" priority="324">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8:AS19">
    <cfRule type="dataBar" priority="16">
      <dataBar>
        <cfvo type="min"/>
        <cfvo type="max"/>
        <color rgb="FFD6007B"/>
      </dataBar>
      <extLst>
        <ext xmlns:x14="http://schemas.microsoft.com/office/spreadsheetml/2009/9/main" uri="{B025F937-C7B1-47D3-B67F-A62EFF666E3E}">
          <x14:id>{64E42F9C-5310-4F88-B1ED-D2E714E0DD73}</x14:id>
        </ext>
      </extLst>
    </cfRule>
    <cfRule type="dataBar" priority="323">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15">
      <dataBar>
        <cfvo type="min"/>
        <cfvo type="max"/>
        <color rgb="FFD6007B"/>
      </dataBar>
      <extLst>
        <ext xmlns:x14="http://schemas.microsoft.com/office/spreadsheetml/2009/9/main" uri="{B025F937-C7B1-47D3-B67F-A62EFF666E3E}">
          <x14:id>{55D9C8E8-1F20-4FD8-868D-3302AC74D102}</x14:id>
        </ext>
      </extLst>
    </cfRule>
    <cfRule type="dataBar" priority="322">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13">
      <dataBar>
        <cfvo type="min"/>
        <cfvo type="max"/>
        <color rgb="FFD6007B"/>
      </dataBar>
      <extLst>
        <ext xmlns:x14="http://schemas.microsoft.com/office/spreadsheetml/2009/9/main" uri="{B025F937-C7B1-47D3-B67F-A62EFF666E3E}">
          <x14:id>{B12D2CA8-6783-4D80-AD44-EFE1972CC94B}</x14:id>
        </ext>
      </extLst>
    </cfRule>
    <cfRule type="dataBar" priority="14">
      <dataBar>
        <cfvo type="min"/>
        <cfvo type="max"/>
        <color rgb="FFD6007B"/>
      </dataBar>
      <extLst>
        <ext xmlns:x14="http://schemas.microsoft.com/office/spreadsheetml/2009/9/main" uri="{B025F937-C7B1-47D3-B67F-A62EFF666E3E}">
          <x14:id>{AE025475-09D8-495F-9893-EC4F7F976CA9}</x14:id>
        </ext>
      </extLst>
    </cfRule>
  </conditionalFormatting>
  <conditionalFormatting sqref="AU9:AU10">
    <cfRule type="dataBar" priority="419">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418">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7 AU11 AU14 AU20">
    <cfRule type="dataBar" priority="420">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2:AU13">
    <cfRule type="dataBar" priority="12">
      <dataBar>
        <cfvo type="min"/>
        <cfvo type="max"/>
        <color rgb="FFD6007B"/>
      </dataBar>
      <extLst>
        <ext xmlns:x14="http://schemas.microsoft.com/office/spreadsheetml/2009/9/main" uri="{B025F937-C7B1-47D3-B67F-A62EFF666E3E}">
          <x14:id>{95D8A8CD-2555-43B3-8EA7-A328EDD47147}</x14:id>
        </ext>
      </extLst>
    </cfRule>
    <cfRule type="dataBar" priority="321">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11">
      <dataBar>
        <cfvo type="min"/>
        <cfvo type="max"/>
        <color rgb="FFD6007B"/>
      </dataBar>
      <extLst>
        <ext xmlns:x14="http://schemas.microsoft.com/office/spreadsheetml/2009/9/main" uri="{B025F937-C7B1-47D3-B67F-A62EFF666E3E}">
          <x14:id>{CB64B4F3-8792-4853-B26D-909DFE319588}</x14:id>
        </ext>
      </extLst>
    </cfRule>
    <cfRule type="dataBar" priority="320">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10">
      <dataBar>
        <cfvo type="min"/>
        <cfvo type="max"/>
        <color rgb="FFD6007B"/>
      </dataBar>
      <extLst>
        <ext xmlns:x14="http://schemas.microsoft.com/office/spreadsheetml/2009/9/main" uri="{B025F937-C7B1-47D3-B67F-A62EFF666E3E}">
          <x14:id>{CB62105F-665A-4065-A9BD-3F5FE5549069}</x14:id>
        </ext>
      </extLst>
    </cfRule>
    <cfRule type="dataBar" priority="319">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9">
      <dataBar>
        <cfvo type="min"/>
        <cfvo type="max"/>
        <color rgb="FFD6007B"/>
      </dataBar>
      <extLst>
        <ext xmlns:x14="http://schemas.microsoft.com/office/spreadsheetml/2009/9/main" uri="{B025F937-C7B1-47D3-B67F-A62EFF666E3E}">
          <x14:id>{EF52F6BA-9C6C-421A-96E3-38506C444D44}</x14:id>
        </ext>
      </extLst>
    </cfRule>
    <cfRule type="dataBar" priority="318">
      <dataBar>
        <cfvo type="min"/>
        <cfvo type="max"/>
        <color rgb="FFD6007B"/>
      </dataBar>
      <extLst>
        <ext xmlns:x14="http://schemas.microsoft.com/office/spreadsheetml/2009/9/main" uri="{B025F937-C7B1-47D3-B67F-A62EFF666E3E}">
          <x14:id>{774CF1FF-009E-4415-9888-271A7C26C1E0}</x14:id>
        </ext>
      </extLst>
    </cfRule>
  </conditionalFormatting>
  <conditionalFormatting sqref="AU24:AU25">
    <cfRule type="dataBar" priority="7">
      <dataBar>
        <cfvo type="min"/>
        <cfvo type="max"/>
        <color rgb="FFD6007B"/>
      </dataBar>
      <extLst>
        <ext xmlns:x14="http://schemas.microsoft.com/office/spreadsheetml/2009/9/main" uri="{B025F937-C7B1-47D3-B67F-A62EFF666E3E}">
          <x14:id>{9FA809EB-21F0-4AD3-A238-B605D88300AB}</x14:id>
        </ext>
      </extLst>
    </cfRule>
    <cfRule type="dataBar" priority="8">
      <dataBar>
        <cfvo type="min"/>
        <cfvo type="max"/>
        <color rgb="FFD6007B"/>
      </dataBar>
      <extLst>
        <ext xmlns:x14="http://schemas.microsoft.com/office/spreadsheetml/2009/9/main" uri="{B025F937-C7B1-47D3-B67F-A62EFF666E3E}">
          <x14:id>{458FDA31-EE35-4502-998F-CC54E9275C5A}</x14:id>
        </ext>
      </extLst>
    </cfRule>
  </conditionalFormatting>
  <conditionalFormatting sqref="AW9:AW10">
    <cfRule type="dataBar" priority="416">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415">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7 AW11 AW14 AW20">
    <cfRule type="dataBar" priority="417">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188">
      <dataBar>
        <cfvo type="min"/>
        <cfvo type="max"/>
        <color rgb="FFD6007B"/>
      </dataBar>
      <extLst>
        <ext xmlns:x14="http://schemas.microsoft.com/office/spreadsheetml/2009/9/main" uri="{B025F937-C7B1-47D3-B67F-A62EFF666E3E}">
          <x14:id>{D4BAC63F-4B02-476A-98A2-6C20053CF6A5}</x14:id>
        </ext>
      </extLst>
    </cfRule>
    <cfRule type="dataBar" priority="317">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187">
      <dataBar>
        <cfvo type="min"/>
        <cfvo type="max"/>
        <color rgb="FFD6007B"/>
      </dataBar>
      <extLst>
        <ext xmlns:x14="http://schemas.microsoft.com/office/spreadsheetml/2009/9/main" uri="{B025F937-C7B1-47D3-B67F-A62EFF666E3E}">
          <x14:id>{D71B7605-28CA-41F6-A15A-5833A79EFEB6}</x14:id>
        </ext>
      </extLst>
    </cfRule>
    <cfRule type="dataBar" priority="316">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AW15:AW16">
    <cfRule type="dataBar" priority="186">
      <dataBar>
        <cfvo type="min"/>
        <cfvo type="max"/>
        <color rgb="FFD6007B"/>
      </dataBar>
      <extLst>
        <ext xmlns:x14="http://schemas.microsoft.com/office/spreadsheetml/2009/9/main" uri="{B025F937-C7B1-47D3-B67F-A62EFF666E3E}">
          <x14:id>{3FF836EC-B63B-4D4C-B5FA-F3D0318FEDBC}</x14:id>
        </ext>
      </extLst>
    </cfRule>
  </conditionalFormatting>
  <conditionalFormatting sqref="AW18:AW19">
    <cfRule type="dataBar" priority="315">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185">
      <dataBar>
        <cfvo type="min"/>
        <cfvo type="max"/>
        <color rgb="FFD6007B"/>
      </dataBar>
      <extLst>
        <ext xmlns:x14="http://schemas.microsoft.com/office/spreadsheetml/2009/9/main" uri="{B025F937-C7B1-47D3-B67F-A62EFF666E3E}">
          <x14:id>{88428232-A988-41E4-AB79-570C89961447}</x14:id>
        </ext>
      </extLst>
    </cfRule>
    <cfRule type="dataBar" priority="314">
      <dataBar>
        <cfvo type="min"/>
        <cfvo type="max"/>
        <color rgb="FFD6007B"/>
      </dataBar>
      <extLst>
        <ext xmlns:x14="http://schemas.microsoft.com/office/spreadsheetml/2009/9/main" uri="{B025F937-C7B1-47D3-B67F-A62EFF666E3E}">
          <x14:id>{1AE575A0-21B9-469F-9EEA-CF8325ABB05F}</x14:id>
        </ext>
      </extLst>
    </cfRule>
  </conditionalFormatting>
  <conditionalFormatting sqref="AW24:AW25">
    <cfRule type="dataBar" priority="183">
      <dataBar>
        <cfvo type="min"/>
        <cfvo type="max"/>
        <color rgb="FFD6007B"/>
      </dataBar>
      <extLst>
        <ext xmlns:x14="http://schemas.microsoft.com/office/spreadsheetml/2009/9/main" uri="{B025F937-C7B1-47D3-B67F-A62EFF666E3E}">
          <x14:id>{565AFB36-437F-4643-BDDC-B8D7B3D3B920}</x14:id>
        </ext>
      </extLst>
    </cfRule>
    <cfRule type="dataBar" priority="184">
      <dataBar>
        <cfvo type="min"/>
        <cfvo type="max"/>
        <color rgb="FFD6007B"/>
      </dataBar>
      <extLst>
        <ext xmlns:x14="http://schemas.microsoft.com/office/spreadsheetml/2009/9/main" uri="{B025F937-C7B1-47D3-B67F-A62EFF666E3E}">
          <x14:id>{746CC53C-748F-4C7A-B90C-5DEC2053161F}</x14:id>
        </ext>
      </extLst>
    </cfRule>
  </conditionalFormatting>
  <conditionalFormatting sqref="AY9:AY10">
    <cfRule type="dataBar" priority="413">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412">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7 AY11 AY14 AY20">
    <cfRule type="dataBar" priority="414">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2:AY13">
    <cfRule type="dataBar" priority="182">
      <dataBar>
        <cfvo type="min"/>
        <cfvo type="max"/>
        <color rgb="FFD6007B"/>
      </dataBar>
      <extLst>
        <ext xmlns:x14="http://schemas.microsoft.com/office/spreadsheetml/2009/9/main" uri="{B025F937-C7B1-47D3-B67F-A62EFF666E3E}">
          <x14:id>{57966715-9E2B-492D-94A0-EF067CD3E200}</x14:id>
        </ext>
      </extLst>
    </cfRule>
    <cfRule type="dataBar" priority="313">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181">
      <dataBar>
        <cfvo type="min"/>
        <cfvo type="max"/>
        <color rgb="FFD6007B"/>
      </dataBar>
      <extLst>
        <ext xmlns:x14="http://schemas.microsoft.com/office/spreadsheetml/2009/9/main" uri="{B025F937-C7B1-47D3-B67F-A62EFF666E3E}">
          <x14:id>{EBE3A671-F5E1-49FF-A9C3-785E75CE1370}</x14:id>
        </ext>
      </extLst>
    </cfRule>
    <cfRule type="dataBar" priority="312">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8:AY19">
    <cfRule type="dataBar" priority="180">
      <dataBar>
        <cfvo type="min"/>
        <cfvo type="max"/>
        <color rgb="FFD6007B"/>
      </dataBar>
      <extLst>
        <ext xmlns:x14="http://schemas.microsoft.com/office/spreadsheetml/2009/9/main" uri="{B025F937-C7B1-47D3-B67F-A62EFF666E3E}">
          <x14:id>{4325284A-6555-4BFB-92A2-CC33F7DE9A3E}</x14:id>
        </ext>
      </extLst>
    </cfRule>
    <cfRule type="dataBar" priority="311">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179">
      <dataBar>
        <cfvo type="min"/>
        <cfvo type="max"/>
        <color rgb="FFD6007B"/>
      </dataBar>
      <extLst>
        <ext xmlns:x14="http://schemas.microsoft.com/office/spreadsheetml/2009/9/main" uri="{B025F937-C7B1-47D3-B67F-A62EFF666E3E}">
          <x14:id>{49F1446C-0B9D-47E2-B827-5916DFDDC334}</x14:id>
        </ext>
      </extLst>
    </cfRule>
    <cfRule type="dataBar" priority="310">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177">
      <dataBar>
        <cfvo type="min"/>
        <cfvo type="max"/>
        <color rgb="FFD6007B"/>
      </dataBar>
      <extLst>
        <ext xmlns:x14="http://schemas.microsoft.com/office/spreadsheetml/2009/9/main" uri="{B025F937-C7B1-47D3-B67F-A62EFF666E3E}">
          <x14:id>{F9C1BBA7-60E4-4F8A-99E1-273D6D6F5327}</x14:id>
        </ext>
      </extLst>
    </cfRule>
    <cfRule type="dataBar" priority="178">
      <dataBar>
        <cfvo type="min"/>
        <cfvo type="max"/>
        <color rgb="FFD6007B"/>
      </dataBar>
      <extLst>
        <ext xmlns:x14="http://schemas.microsoft.com/office/spreadsheetml/2009/9/main" uri="{B025F937-C7B1-47D3-B67F-A62EFF666E3E}">
          <x14:id>{7E38F0D0-CFD2-4BB5-AB4E-41EDD545B593}</x14:id>
        </ext>
      </extLst>
    </cfRule>
  </conditionalFormatting>
  <conditionalFormatting sqref="BA9:BA10">
    <cfRule type="dataBar" priority="410">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409">
      <dataBar>
        <cfvo type="min"/>
        <cfvo type="max"/>
        <color rgb="FFD6007B"/>
      </dataBar>
      <extLst>
        <ext xmlns:x14="http://schemas.microsoft.com/office/spreadsheetml/2009/9/main" uri="{B025F937-C7B1-47D3-B67F-A62EFF666E3E}">
          <x14:id>{5587837D-0614-4DB6-B06F-4E3EE50F5BA7}</x14:id>
        </ext>
      </extLst>
    </cfRule>
  </conditionalFormatting>
  <conditionalFormatting sqref="BA12:BA13">
    <cfRule type="dataBar" priority="176">
      <dataBar>
        <cfvo type="min"/>
        <cfvo type="max"/>
        <color rgb="FFD6007B"/>
      </dataBar>
      <extLst>
        <ext xmlns:x14="http://schemas.microsoft.com/office/spreadsheetml/2009/9/main" uri="{B025F937-C7B1-47D3-B67F-A62EFF666E3E}">
          <x14:id>{6F977715-C7B6-4A15-998D-B78BCA78A117}</x14:id>
        </ext>
      </extLst>
    </cfRule>
    <cfRule type="dataBar" priority="309">
      <dataBar>
        <cfvo type="min"/>
        <cfvo type="max"/>
        <color rgb="FFD6007B"/>
      </dataBar>
      <extLst>
        <ext xmlns:x14="http://schemas.microsoft.com/office/spreadsheetml/2009/9/main" uri="{B025F937-C7B1-47D3-B67F-A62EFF666E3E}">
          <x14:id>{85ED789B-9BB5-4B48-9CAC-3F6AD1E89B04}</x14:id>
        </ext>
      </extLst>
    </cfRule>
  </conditionalFormatting>
  <conditionalFormatting sqref="BA15:BA16">
    <cfRule type="dataBar" priority="175">
      <dataBar>
        <cfvo type="min"/>
        <cfvo type="max"/>
        <color rgb="FFD6007B"/>
      </dataBar>
      <extLst>
        <ext xmlns:x14="http://schemas.microsoft.com/office/spreadsheetml/2009/9/main" uri="{B025F937-C7B1-47D3-B67F-A62EFF666E3E}">
          <x14:id>{5DABC25C-46C4-49E4-9E4C-52F8D7707486}</x14:id>
        </ext>
      </extLst>
    </cfRule>
    <cfRule type="dataBar" priority="308">
      <dataBar>
        <cfvo type="min"/>
        <cfvo type="max"/>
        <color rgb="FFD6007B"/>
      </dataBar>
      <extLst>
        <ext xmlns:x14="http://schemas.microsoft.com/office/spreadsheetml/2009/9/main" uri="{B025F937-C7B1-47D3-B67F-A62EFF666E3E}">
          <x14:id>{31CF4868-4BB1-48CB-B48B-32824EC4E4E9}</x14:id>
        </ext>
      </extLst>
    </cfRule>
  </conditionalFormatting>
  <conditionalFormatting sqref="BA17 BA11 BA14 BA20">
    <cfRule type="dataBar" priority="411">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18:BA19">
    <cfRule type="dataBar" priority="174">
      <dataBar>
        <cfvo type="min"/>
        <cfvo type="max"/>
        <color rgb="FFD6007B"/>
      </dataBar>
      <extLst>
        <ext xmlns:x14="http://schemas.microsoft.com/office/spreadsheetml/2009/9/main" uri="{B025F937-C7B1-47D3-B67F-A62EFF666E3E}">
          <x14:id>{F52EA5AB-C18C-4AA0-9AB3-B97F0F09F6DB}</x14:id>
        </ext>
      </extLst>
    </cfRule>
    <cfRule type="dataBar" priority="307">
      <dataBar>
        <cfvo type="min"/>
        <cfvo type="max"/>
        <color rgb="FFD6007B"/>
      </dataBar>
      <extLst>
        <ext xmlns:x14="http://schemas.microsoft.com/office/spreadsheetml/2009/9/main" uri="{B025F937-C7B1-47D3-B67F-A62EFF666E3E}">
          <x14:id>{B95AB38A-C9B8-4C44-9046-8FE01914C665}</x14:id>
        </ext>
      </extLst>
    </cfRule>
  </conditionalFormatting>
  <conditionalFormatting sqref="BA21:BA22">
    <cfRule type="dataBar" priority="173">
      <dataBar>
        <cfvo type="min"/>
        <cfvo type="max"/>
        <color rgb="FFD6007B"/>
      </dataBar>
      <extLst>
        <ext xmlns:x14="http://schemas.microsoft.com/office/spreadsheetml/2009/9/main" uri="{B025F937-C7B1-47D3-B67F-A62EFF666E3E}">
          <x14:id>{56875940-979B-4894-91FC-4373231C9A4B}</x14:id>
        </ext>
      </extLst>
    </cfRule>
    <cfRule type="dataBar" priority="306">
      <dataBar>
        <cfvo type="min"/>
        <cfvo type="max"/>
        <color rgb="FFD6007B"/>
      </dataBar>
      <extLst>
        <ext xmlns:x14="http://schemas.microsoft.com/office/spreadsheetml/2009/9/main" uri="{B025F937-C7B1-47D3-B67F-A62EFF666E3E}">
          <x14:id>{CEE13FE2-75CD-44A9-8081-27C741162FCE}</x14:id>
        </ext>
      </extLst>
    </cfRule>
  </conditionalFormatting>
  <conditionalFormatting sqref="BA24:BA25">
    <cfRule type="dataBar" priority="171">
      <dataBar>
        <cfvo type="min"/>
        <cfvo type="max"/>
        <color rgb="FFD6007B"/>
      </dataBar>
      <extLst>
        <ext xmlns:x14="http://schemas.microsoft.com/office/spreadsheetml/2009/9/main" uri="{B025F937-C7B1-47D3-B67F-A62EFF666E3E}">
          <x14:id>{C14B8D78-1B39-47B5-BCF9-3F40AFA134E6}</x14:id>
        </ext>
      </extLst>
    </cfRule>
    <cfRule type="dataBar" priority="172">
      <dataBar>
        <cfvo type="min"/>
        <cfvo type="max"/>
        <color rgb="FFD6007B"/>
      </dataBar>
      <extLst>
        <ext xmlns:x14="http://schemas.microsoft.com/office/spreadsheetml/2009/9/main" uri="{B025F937-C7B1-47D3-B67F-A62EFF666E3E}">
          <x14:id>{4915A0FD-CF0B-413A-A652-C4951A0788EB}</x14:id>
        </ext>
      </extLst>
    </cfRule>
  </conditionalFormatting>
  <conditionalFormatting sqref="BC9:BC10 BG9:BG10 BK9:BK10 BI9:BI10 BM9:BM10 BO9:BO10 BQ9:BQ10 BS9:BS10 BU9:BU10 BY9:BY10 CA9:CA10 CC9:CC10 CE9:CE10 CG9:CG10 CI9:CI10 BE9:BE10 BW9:BW10">
    <cfRule type="dataBar" priority="853">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22 BE9:BE22 BG9:BG22 BI9:BI22 BM9:BM22 BO9:BO22 BQ9:BQ22 BS9:BS22 BU9:BU22 BW9:BW22 BY9:BY22 CA9:CA22 CC9:CC22 CE9:CE22 CG9:CG22 CI9:CI22 BK9:BK22">
    <cfRule type="dataBar" priority="870">
      <dataBar>
        <cfvo type="min"/>
        <cfvo type="max"/>
        <color rgb="FFD6007B"/>
      </dataBar>
      <extLst>
        <ext xmlns:x14="http://schemas.microsoft.com/office/spreadsheetml/2009/9/main" uri="{B025F937-C7B1-47D3-B67F-A62EFF666E3E}">
          <x14:id>{5C83DC14-F27F-4A91-BC2C-27DD801AE0F5}</x14:id>
        </ext>
      </extLst>
    </cfRule>
  </conditionalFormatting>
  <conditionalFormatting sqref="BC12:BC13 BG12:BG13 BK12:BK13 BI12:BI13 BM12:BM13 BO12:BO13 BQ12:BQ13 BS12:BS13 BW12:BW13 BU12:BU13 BY12:BY13 CA12:CA13 CC12:CC13 CE12:CE13 CG12:CG13 CI12:CI13 BE12:BE13">
    <cfRule type="dataBar" priority="887">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2:BC13">
    <cfRule type="dataBar" priority="170">
      <dataBar>
        <cfvo type="min"/>
        <cfvo type="max"/>
        <color rgb="FFD6007B"/>
      </dataBar>
      <extLst>
        <ext xmlns:x14="http://schemas.microsoft.com/office/spreadsheetml/2009/9/main" uri="{B025F937-C7B1-47D3-B67F-A62EFF666E3E}">
          <x14:id>{F48AF002-3E49-4113-8A0B-8E8E77509024}</x14:id>
        </ext>
      </extLst>
    </cfRule>
  </conditionalFormatting>
  <conditionalFormatting sqref="BC15:BC16 BG15:BG16 BK15:BK16 BI15:BI16 BM15:BM16 BO15:BO16 BQ15:BQ16 BS15:BS16 BW15:BW16 BU15:BU16 BY15:BY16 CA15:CA16 CC15:CC16 CE15:CE16 CG15:CG16 CI15:CI16 BE15:BE16">
    <cfRule type="dataBar" priority="904">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5:BC16">
    <cfRule type="dataBar" priority="169">
      <dataBar>
        <cfvo type="min"/>
        <cfvo type="max"/>
        <color rgb="FFD6007B"/>
      </dataBar>
      <extLst>
        <ext xmlns:x14="http://schemas.microsoft.com/office/spreadsheetml/2009/9/main" uri="{B025F937-C7B1-47D3-B67F-A62EFF666E3E}">
          <x14:id>{01844F0F-A2A3-4FC4-9EA4-1F0B7DBCFF3B}</x14:id>
        </ext>
      </extLst>
    </cfRule>
  </conditionalFormatting>
  <conditionalFormatting 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
    <cfRule type="dataBar" priority="921">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18:BC19 BG18:BG19 BK18:BK19 BI18:BI19 BM18:BM19 BO18:BO19 BQ18:BQ19 BS18:BS19 BW18:BW19 BU18:BU19 BY18:BY19 CA18:CA19 CC18:CC19 CE18:CE19 CG18:CG19 CI18:CI19 BE18:BE19">
    <cfRule type="dataBar" priority="989">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18:BC19">
    <cfRule type="dataBar" priority="168">
      <dataBar>
        <cfvo type="min"/>
        <cfvo type="max"/>
        <color rgb="FFD6007B"/>
      </dataBar>
      <extLst>
        <ext xmlns:x14="http://schemas.microsoft.com/office/spreadsheetml/2009/9/main" uri="{B025F937-C7B1-47D3-B67F-A62EFF666E3E}">
          <x14:id>{17FC96A7-3DCE-49CA-A399-E96435D6D90A}</x14:id>
        </ext>
      </extLst>
    </cfRule>
  </conditionalFormatting>
  <conditionalFormatting sqref="BC21:BC22 BG21:BG22 BK21:BK22 BI21:BI22 BM21:BM22 BO21:BO22 BQ21:BQ22 BS21:BS22 BW21:BW22 BU21:BU22 BY21:BY22 CA21:CA22 CC21:CC22 CE21:CE22 CG21:CG22 CI21:CI22 BE21:BE22">
    <cfRule type="dataBar" priority="1006">
      <dataBar>
        <cfvo type="min"/>
        <cfvo type="max"/>
        <color rgb="FFD6007B"/>
      </dataBar>
      <extLst>
        <ext xmlns:x14="http://schemas.microsoft.com/office/spreadsheetml/2009/9/main" uri="{B025F937-C7B1-47D3-B67F-A62EFF666E3E}">
          <x14:id>{E1CCF2D5-D78C-4051-9E41-DC3581DA821B}</x14:id>
        </ext>
      </extLst>
    </cfRule>
  </conditionalFormatting>
  <conditionalFormatting sqref="BC21:BC22">
    <cfRule type="dataBar" priority="167">
      <dataBar>
        <cfvo type="min"/>
        <cfvo type="max"/>
        <color rgb="FFD6007B"/>
      </dataBar>
      <extLst>
        <ext xmlns:x14="http://schemas.microsoft.com/office/spreadsheetml/2009/9/main" uri="{B025F937-C7B1-47D3-B67F-A62EFF666E3E}">
          <x14:id>{3A45E8CD-C98D-449E-9F9D-0851BB8C015D}</x14:id>
        </ext>
      </extLst>
    </cfRule>
  </conditionalFormatting>
  <conditionalFormatting sqref="BC24:BC25">
    <cfRule type="dataBar" priority="165">
      <dataBar>
        <cfvo type="min"/>
        <cfvo type="max"/>
        <color rgb="FFD6007B"/>
      </dataBar>
      <extLst>
        <ext xmlns:x14="http://schemas.microsoft.com/office/spreadsheetml/2009/9/main" uri="{B025F937-C7B1-47D3-B67F-A62EFF666E3E}">
          <x14:id>{87C0B1ED-A878-433E-A4FF-F439D2B7359E}</x14:id>
        </ext>
      </extLst>
    </cfRule>
    <cfRule type="dataBar" priority="166">
      <dataBar>
        <cfvo type="min"/>
        <cfvo type="max"/>
        <color rgb="FFD6007B"/>
      </dataBar>
      <extLst>
        <ext xmlns:x14="http://schemas.microsoft.com/office/spreadsheetml/2009/9/main" uri="{B025F937-C7B1-47D3-B67F-A62EFF666E3E}">
          <x14:id>{41260C73-33BD-4040-90B3-88E0065B1968}</x14:id>
        </ext>
      </extLst>
    </cfRule>
  </conditionalFormatting>
  <conditionalFormatting sqref="BE12:BE13">
    <cfRule type="dataBar" priority="164">
      <dataBar>
        <cfvo type="min"/>
        <cfvo type="max"/>
        <color rgb="FFD6007B"/>
      </dataBar>
      <extLst>
        <ext xmlns:x14="http://schemas.microsoft.com/office/spreadsheetml/2009/9/main" uri="{B025F937-C7B1-47D3-B67F-A62EFF666E3E}">
          <x14:id>{9838EEAC-5692-4A41-9B44-43A0AC38EE21}</x14:id>
        </ext>
      </extLst>
    </cfRule>
  </conditionalFormatting>
  <conditionalFormatting sqref="BE15:BE16">
    <cfRule type="dataBar" priority="163">
      <dataBar>
        <cfvo type="min"/>
        <cfvo type="max"/>
        <color rgb="FFD6007B"/>
      </dataBar>
      <extLst>
        <ext xmlns:x14="http://schemas.microsoft.com/office/spreadsheetml/2009/9/main" uri="{B025F937-C7B1-47D3-B67F-A62EFF666E3E}">
          <x14:id>{292F6282-7EF0-424C-A67E-985DE883837C}</x14:id>
        </ext>
      </extLst>
    </cfRule>
  </conditionalFormatting>
  <conditionalFormatting sqref="BE18:BE19">
    <cfRule type="dataBar" priority="162">
      <dataBar>
        <cfvo type="min"/>
        <cfvo type="max"/>
        <color rgb="FFD6007B"/>
      </dataBar>
      <extLst>
        <ext xmlns:x14="http://schemas.microsoft.com/office/spreadsheetml/2009/9/main" uri="{B025F937-C7B1-47D3-B67F-A62EFF666E3E}">
          <x14:id>{A5F535EA-07F5-4D1D-9E36-EA696AF58292}</x14:id>
        </ext>
      </extLst>
    </cfRule>
  </conditionalFormatting>
  <conditionalFormatting sqref="BE21:BE22">
    <cfRule type="dataBar" priority="161">
      <dataBar>
        <cfvo type="min"/>
        <cfvo type="max"/>
        <color rgb="FFD6007B"/>
      </dataBar>
      <extLst>
        <ext xmlns:x14="http://schemas.microsoft.com/office/spreadsheetml/2009/9/main" uri="{B025F937-C7B1-47D3-B67F-A62EFF666E3E}">
          <x14:id>{C16A58A2-FC11-4A19-8BAD-CD2AB0EA967C}</x14:id>
        </ext>
      </extLst>
    </cfRule>
  </conditionalFormatting>
  <conditionalFormatting sqref="BE24:BE25">
    <cfRule type="dataBar" priority="159">
      <dataBar>
        <cfvo type="min"/>
        <cfvo type="max"/>
        <color rgb="FFD6007B"/>
      </dataBar>
      <extLst>
        <ext xmlns:x14="http://schemas.microsoft.com/office/spreadsheetml/2009/9/main" uri="{B025F937-C7B1-47D3-B67F-A62EFF666E3E}">
          <x14:id>{036AB39C-C034-4FAF-9735-D31B86477D5C}</x14:id>
        </ext>
      </extLst>
    </cfRule>
    <cfRule type="dataBar" priority="160">
      <dataBar>
        <cfvo type="min"/>
        <cfvo type="max"/>
        <color rgb="FFD6007B"/>
      </dataBar>
      <extLst>
        <ext xmlns:x14="http://schemas.microsoft.com/office/spreadsheetml/2009/9/main" uri="{B025F937-C7B1-47D3-B67F-A62EFF666E3E}">
          <x14:id>{F6ACF67E-7C92-4CEA-94F9-FD8FA21651C2}</x14:id>
        </ext>
      </extLst>
    </cfRule>
  </conditionalFormatting>
  <conditionalFormatting sqref="BG12:BG13">
    <cfRule type="dataBar" priority="158">
      <dataBar>
        <cfvo type="min"/>
        <cfvo type="max"/>
        <color rgb="FFD6007B"/>
      </dataBar>
      <extLst>
        <ext xmlns:x14="http://schemas.microsoft.com/office/spreadsheetml/2009/9/main" uri="{B025F937-C7B1-47D3-B67F-A62EFF666E3E}">
          <x14:id>{9FD05D31-6A1C-4B50-8937-9F370CAFFA7C}</x14:id>
        </ext>
      </extLst>
    </cfRule>
  </conditionalFormatting>
  <conditionalFormatting sqref="BG15:BG16">
    <cfRule type="dataBar" priority="157">
      <dataBar>
        <cfvo type="min"/>
        <cfvo type="max"/>
        <color rgb="FFD6007B"/>
      </dataBar>
      <extLst>
        <ext xmlns:x14="http://schemas.microsoft.com/office/spreadsheetml/2009/9/main" uri="{B025F937-C7B1-47D3-B67F-A62EFF666E3E}">
          <x14:id>{CD387AEA-5CDB-4CD7-AE86-618C5FEA63B8}</x14:id>
        </ext>
      </extLst>
    </cfRule>
  </conditionalFormatting>
  <conditionalFormatting sqref="BG18:BG19">
    <cfRule type="dataBar" priority="156">
      <dataBar>
        <cfvo type="min"/>
        <cfvo type="max"/>
        <color rgb="FFD6007B"/>
      </dataBar>
      <extLst>
        <ext xmlns:x14="http://schemas.microsoft.com/office/spreadsheetml/2009/9/main" uri="{B025F937-C7B1-47D3-B67F-A62EFF666E3E}">
          <x14:id>{99B7B1B6-CA45-42F2-9121-5F4C4DD4D71A}</x14:id>
        </ext>
      </extLst>
    </cfRule>
  </conditionalFormatting>
  <conditionalFormatting sqref="BG21:BG22">
    <cfRule type="dataBar" priority="155">
      <dataBar>
        <cfvo type="min"/>
        <cfvo type="max"/>
        <color rgb="FFD6007B"/>
      </dataBar>
      <extLst>
        <ext xmlns:x14="http://schemas.microsoft.com/office/spreadsheetml/2009/9/main" uri="{B025F937-C7B1-47D3-B67F-A62EFF666E3E}">
          <x14:id>{04C1A993-31FD-4396-819E-39BB210ECFA3}</x14:id>
        </ext>
      </extLst>
    </cfRule>
  </conditionalFormatting>
  <conditionalFormatting sqref="BG24:BG25">
    <cfRule type="dataBar" priority="153">
      <dataBar>
        <cfvo type="min"/>
        <cfvo type="max"/>
        <color rgb="FFD6007B"/>
      </dataBar>
      <extLst>
        <ext xmlns:x14="http://schemas.microsoft.com/office/spreadsheetml/2009/9/main" uri="{B025F937-C7B1-47D3-B67F-A62EFF666E3E}">
          <x14:id>{3BCCF3BF-FD18-4E42-8469-627869DC01A1}</x14:id>
        </ext>
      </extLst>
    </cfRule>
    <cfRule type="dataBar" priority="154">
      <dataBar>
        <cfvo type="min"/>
        <cfvo type="max"/>
        <color rgb="FFD6007B"/>
      </dataBar>
      <extLst>
        <ext xmlns:x14="http://schemas.microsoft.com/office/spreadsheetml/2009/9/main" uri="{B025F937-C7B1-47D3-B67F-A62EFF666E3E}">
          <x14:id>{3B7C2BAB-7165-41E2-AEC0-CA5449757E86}</x14:id>
        </ext>
      </extLst>
    </cfRule>
  </conditionalFormatting>
  <conditionalFormatting sqref="BI12:BI13">
    <cfRule type="dataBar" priority="152">
      <dataBar>
        <cfvo type="min"/>
        <cfvo type="max"/>
        <color rgb="FFD6007B"/>
      </dataBar>
      <extLst>
        <ext xmlns:x14="http://schemas.microsoft.com/office/spreadsheetml/2009/9/main" uri="{B025F937-C7B1-47D3-B67F-A62EFF666E3E}">
          <x14:id>{DD09F1A3-715E-46B4-9330-BD1D3FF829E6}</x14:id>
        </ext>
      </extLst>
    </cfRule>
  </conditionalFormatting>
  <conditionalFormatting sqref="BI15:BI16">
    <cfRule type="dataBar" priority="151">
      <dataBar>
        <cfvo type="min"/>
        <cfvo type="max"/>
        <color rgb="FFD6007B"/>
      </dataBar>
      <extLst>
        <ext xmlns:x14="http://schemas.microsoft.com/office/spreadsheetml/2009/9/main" uri="{B025F937-C7B1-47D3-B67F-A62EFF666E3E}">
          <x14:id>{3066F1CB-FB31-47C0-AB65-4E7AC9E9887B}</x14:id>
        </ext>
      </extLst>
    </cfRule>
  </conditionalFormatting>
  <conditionalFormatting sqref="BI18:BI19">
    <cfRule type="dataBar" priority="150">
      <dataBar>
        <cfvo type="min"/>
        <cfvo type="max"/>
        <color rgb="FFD6007B"/>
      </dataBar>
      <extLst>
        <ext xmlns:x14="http://schemas.microsoft.com/office/spreadsheetml/2009/9/main" uri="{B025F937-C7B1-47D3-B67F-A62EFF666E3E}">
          <x14:id>{CFCE28A2-9E97-4714-9D71-FA872970CA1F}</x14:id>
        </ext>
      </extLst>
    </cfRule>
  </conditionalFormatting>
  <conditionalFormatting sqref="BI21:BI22">
    <cfRule type="dataBar" priority="149">
      <dataBar>
        <cfvo type="min"/>
        <cfvo type="max"/>
        <color rgb="FFD6007B"/>
      </dataBar>
      <extLst>
        <ext xmlns:x14="http://schemas.microsoft.com/office/spreadsheetml/2009/9/main" uri="{B025F937-C7B1-47D3-B67F-A62EFF666E3E}">
          <x14:id>{DCE89B39-3FCC-455E-8FF2-6224192B4F26}</x14:id>
        </ext>
      </extLst>
    </cfRule>
  </conditionalFormatting>
  <conditionalFormatting sqref="BI24:BI25">
    <cfRule type="dataBar" priority="147">
      <dataBar>
        <cfvo type="min"/>
        <cfvo type="max"/>
        <color rgb="FFD6007B"/>
      </dataBar>
      <extLst>
        <ext xmlns:x14="http://schemas.microsoft.com/office/spreadsheetml/2009/9/main" uri="{B025F937-C7B1-47D3-B67F-A62EFF666E3E}">
          <x14:id>{FD5C48A3-693F-4115-AED2-2070F7D38433}</x14:id>
        </ext>
      </extLst>
    </cfRule>
    <cfRule type="dataBar" priority="148">
      <dataBar>
        <cfvo type="min"/>
        <cfvo type="max"/>
        <color rgb="FFD6007B"/>
      </dataBar>
      <extLst>
        <ext xmlns:x14="http://schemas.microsoft.com/office/spreadsheetml/2009/9/main" uri="{B025F937-C7B1-47D3-B67F-A62EFF666E3E}">
          <x14:id>{0837871A-2EF6-4737-9A3E-D9698615E47D}</x14:id>
        </ext>
      </extLst>
    </cfRule>
  </conditionalFormatting>
  <conditionalFormatting sqref="BK12:BK13">
    <cfRule type="dataBar" priority="6">
      <dataBar>
        <cfvo type="min"/>
        <cfvo type="max"/>
        <color rgb="FFD6007B"/>
      </dataBar>
      <extLst>
        <ext xmlns:x14="http://schemas.microsoft.com/office/spreadsheetml/2009/9/main" uri="{B025F937-C7B1-47D3-B67F-A62EFF666E3E}">
          <x14:id>{0A70196A-087A-4195-A504-642E98C7DC6B}</x14:id>
        </ext>
      </extLst>
    </cfRule>
    <cfRule type="dataBar" priority="146">
      <dataBar>
        <cfvo type="min"/>
        <cfvo type="max"/>
        <color rgb="FFD6007B"/>
      </dataBar>
      <extLst>
        <ext xmlns:x14="http://schemas.microsoft.com/office/spreadsheetml/2009/9/main" uri="{B025F937-C7B1-47D3-B67F-A62EFF666E3E}">
          <x14:id>{0E856F29-0394-4501-B740-E0AA4192BD80}</x14:id>
        </ext>
      </extLst>
    </cfRule>
  </conditionalFormatting>
  <conditionalFormatting sqref="BK15:BK16">
    <cfRule type="dataBar" priority="5">
      <dataBar>
        <cfvo type="min"/>
        <cfvo type="max"/>
        <color rgb="FFD6007B"/>
      </dataBar>
      <extLst>
        <ext xmlns:x14="http://schemas.microsoft.com/office/spreadsheetml/2009/9/main" uri="{B025F937-C7B1-47D3-B67F-A62EFF666E3E}">
          <x14:id>{31766382-311A-4C8B-80CA-9927744255D6}</x14:id>
        </ext>
      </extLst>
    </cfRule>
    <cfRule type="dataBar" priority="145">
      <dataBar>
        <cfvo type="min"/>
        <cfvo type="max"/>
        <color rgb="FFD6007B"/>
      </dataBar>
      <extLst>
        <ext xmlns:x14="http://schemas.microsoft.com/office/spreadsheetml/2009/9/main" uri="{B025F937-C7B1-47D3-B67F-A62EFF666E3E}">
          <x14:id>{48636645-6CBC-4B62-8EA0-2FDF9BF52265}</x14:id>
        </ext>
      </extLst>
    </cfRule>
  </conditionalFormatting>
  <conditionalFormatting sqref="BK18:BK19">
    <cfRule type="dataBar" priority="4">
      <dataBar>
        <cfvo type="min"/>
        <cfvo type="max"/>
        <color rgb="FFD6007B"/>
      </dataBar>
      <extLst>
        <ext xmlns:x14="http://schemas.microsoft.com/office/spreadsheetml/2009/9/main" uri="{B025F937-C7B1-47D3-B67F-A62EFF666E3E}">
          <x14:id>{0E268457-C365-47BB-B543-706FBA8AB1E7}</x14:id>
        </ext>
      </extLst>
    </cfRule>
    <cfRule type="dataBar" priority="144">
      <dataBar>
        <cfvo type="min"/>
        <cfvo type="max"/>
        <color rgb="FFD6007B"/>
      </dataBar>
      <extLst>
        <ext xmlns:x14="http://schemas.microsoft.com/office/spreadsheetml/2009/9/main" uri="{B025F937-C7B1-47D3-B67F-A62EFF666E3E}">
          <x14:id>{98013FF2-3BB5-4C47-99B0-A6F0D0AB5007}</x14:id>
        </ext>
      </extLst>
    </cfRule>
  </conditionalFormatting>
  <conditionalFormatting sqref="BK21:BK22">
    <cfRule type="dataBar" priority="3">
      <dataBar>
        <cfvo type="min"/>
        <cfvo type="max"/>
        <color rgb="FFD6007B"/>
      </dataBar>
      <extLst>
        <ext xmlns:x14="http://schemas.microsoft.com/office/spreadsheetml/2009/9/main" uri="{B025F937-C7B1-47D3-B67F-A62EFF666E3E}">
          <x14:id>{2D382C5D-201E-41E7-BC14-3721AAE73519}</x14:id>
        </ext>
      </extLst>
    </cfRule>
    <cfRule type="dataBar" priority="143">
      <dataBar>
        <cfvo type="min"/>
        <cfvo type="max"/>
        <color rgb="FFD6007B"/>
      </dataBar>
      <extLst>
        <ext xmlns:x14="http://schemas.microsoft.com/office/spreadsheetml/2009/9/main" uri="{B025F937-C7B1-47D3-B67F-A62EFF666E3E}">
          <x14:id>{1ADF570F-BDE0-4777-BD61-E71B5B23A9C8}</x14:id>
        </ext>
      </extLst>
    </cfRule>
  </conditionalFormatting>
  <conditionalFormatting sqref="BK24:BK25">
    <cfRule type="dataBar" priority="1">
      <dataBar>
        <cfvo type="min"/>
        <cfvo type="max"/>
        <color rgb="FFD6007B"/>
      </dataBar>
      <extLst>
        <ext xmlns:x14="http://schemas.microsoft.com/office/spreadsheetml/2009/9/main" uri="{B025F937-C7B1-47D3-B67F-A62EFF666E3E}">
          <x14:id>{4389D3D5-5928-4171-BDD6-77BDC3457DCD}</x14:id>
        </ext>
      </extLst>
    </cfRule>
    <cfRule type="dataBar" priority="2">
      <dataBar>
        <cfvo type="min"/>
        <cfvo type="max"/>
        <color rgb="FFD6007B"/>
      </dataBar>
      <extLst>
        <ext xmlns:x14="http://schemas.microsoft.com/office/spreadsheetml/2009/9/main" uri="{B025F937-C7B1-47D3-B67F-A62EFF666E3E}">
          <x14:id>{23A68790-2E4C-4259-9D25-1F96FD0859CF}</x14:id>
        </ext>
      </extLst>
    </cfRule>
  </conditionalFormatting>
  <conditionalFormatting sqref="BM12:BM13">
    <cfRule type="dataBar" priority="140">
      <dataBar>
        <cfvo type="min"/>
        <cfvo type="max"/>
        <color rgb="FFD6007B"/>
      </dataBar>
      <extLst>
        <ext xmlns:x14="http://schemas.microsoft.com/office/spreadsheetml/2009/9/main" uri="{B025F937-C7B1-47D3-B67F-A62EFF666E3E}">
          <x14:id>{83D729B5-3D63-440C-9E60-322931ACBB29}</x14:id>
        </ext>
      </extLst>
    </cfRule>
  </conditionalFormatting>
  <conditionalFormatting sqref="BM15:BM16">
    <cfRule type="dataBar" priority="139">
      <dataBar>
        <cfvo type="min"/>
        <cfvo type="max"/>
        <color rgb="FFD6007B"/>
      </dataBar>
      <extLst>
        <ext xmlns:x14="http://schemas.microsoft.com/office/spreadsheetml/2009/9/main" uri="{B025F937-C7B1-47D3-B67F-A62EFF666E3E}">
          <x14:id>{E670535E-3CEE-46FC-A3CF-091309503DE7}</x14:id>
        </ext>
      </extLst>
    </cfRule>
  </conditionalFormatting>
  <conditionalFormatting sqref="BM18:BM19">
    <cfRule type="dataBar" priority="138">
      <dataBar>
        <cfvo type="min"/>
        <cfvo type="max"/>
        <color rgb="FFD6007B"/>
      </dataBar>
      <extLst>
        <ext xmlns:x14="http://schemas.microsoft.com/office/spreadsheetml/2009/9/main" uri="{B025F937-C7B1-47D3-B67F-A62EFF666E3E}">
          <x14:id>{B5C76459-BB25-4774-B2E8-BB40AF3F7622}</x14:id>
        </ext>
      </extLst>
    </cfRule>
  </conditionalFormatting>
  <conditionalFormatting sqref="BM21:BM22">
    <cfRule type="dataBar" priority="137">
      <dataBar>
        <cfvo type="min"/>
        <cfvo type="max"/>
        <color rgb="FFD6007B"/>
      </dataBar>
      <extLst>
        <ext xmlns:x14="http://schemas.microsoft.com/office/spreadsheetml/2009/9/main" uri="{B025F937-C7B1-47D3-B67F-A62EFF666E3E}">
          <x14:id>{F59C6114-E6DD-40C0-AEE7-AD3FA35595B9}</x14:id>
        </ext>
      </extLst>
    </cfRule>
  </conditionalFormatting>
  <conditionalFormatting sqref="BM24:BM25">
    <cfRule type="dataBar" priority="135">
      <dataBar>
        <cfvo type="min"/>
        <cfvo type="max"/>
        <color rgb="FFD6007B"/>
      </dataBar>
      <extLst>
        <ext xmlns:x14="http://schemas.microsoft.com/office/spreadsheetml/2009/9/main" uri="{B025F937-C7B1-47D3-B67F-A62EFF666E3E}">
          <x14:id>{283953E7-B0AD-4274-9615-AE257D10499F}</x14:id>
        </ext>
      </extLst>
    </cfRule>
    <cfRule type="dataBar" priority="136">
      <dataBar>
        <cfvo type="min"/>
        <cfvo type="max"/>
        <color rgb="FFD6007B"/>
      </dataBar>
      <extLst>
        <ext xmlns:x14="http://schemas.microsoft.com/office/spreadsheetml/2009/9/main" uri="{B025F937-C7B1-47D3-B67F-A62EFF666E3E}">
          <x14:id>{1B21F139-9FD3-4878-9647-4EEFFE4F1370}</x14:id>
        </ext>
      </extLst>
    </cfRule>
  </conditionalFormatting>
  <conditionalFormatting sqref="BO12:BO13">
    <cfRule type="dataBar" priority="134">
      <dataBar>
        <cfvo type="min"/>
        <cfvo type="max"/>
        <color rgb="FFD6007B"/>
      </dataBar>
      <extLst>
        <ext xmlns:x14="http://schemas.microsoft.com/office/spreadsheetml/2009/9/main" uri="{B025F937-C7B1-47D3-B67F-A62EFF666E3E}">
          <x14:id>{90C244FE-4E83-4BE7-8686-F4D8352CDF8B}</x14:id>
        </ext>
      </extLst>
    </cfRule>
  </conditionalFormatting>
  <conditionalFormatting sqref="BO15:BO16">
    <cfRule type="dataBar" priority="133">
      <dataBar>
        <cfvo type="min"/>
        <cfvo type="max"/>
        <color rgb="FFD6007B"/>
      </dataBar>
      <extLst>
        <ext xmlns:x14="http://schemas.microsoft.com/office/spreadsheetml/2009/9/main" uri="{B025F937-C7B1-47D3-B67F-A62EFF666E3E}">
          <x14:id>{2FF422C9-91BA-4EFC-8C2A-9C0909673B01}</x14:id>
        </ext>
      </extLst>
    </cfRule>
  </conditionalFormatting>
  <conditionalFormatting sqref="BO18:BO19">
    <cfRule type="dataBar" priority="132">
      <dataBar>
        <cfvo type="min"/>
        <cfvo type="max"/>
        <color rgb="FFD6007B"/>
      </dataBar>
      <extLst>
        <ext xmlns:x14="http://schemas.microsoft.com/office/spreadsheetml/2009/9/main" uri="{B025F937-C7B1-47D3-B67F-A62EFF666E3E}">
          <x14:id>{081971B3-69BD-4484-805E-C6A2A4A4E27E}</x14:id>
        </ext>
      </extLst>
    </cfRule>
  </conditionalFormatting>
  <conditionalFormatting sqref="BO21:BO22">
    <cfRule type="dataBar" priority="131">
      <dataBar>
        <cfvo type="min"/>
        <cfvo type="max"/>
        <color rgb="FFD6007B"/>
      </dataBar>
      <extLst>
        <ext xmlns:x14="http://schemas.microsoft.com/office/spreadsheetml/2009/9/main" uri="{B025F937-C7B1-47D3-B67F-A62EFF666E3E}">
          <x14:id>{DB3C1E17-B167-4DD7-A57E-72CCFAA613D7}</x14:id>
        </ext>
      </extLst>
    </cfRule>
  </conditionalFormatting>
  <conditionalFormatting sqref="BO24:BO25">
    <cfRule type="dataBar" priority="129">
      <dataBar>
        <cfvo type="min"/>
        <cfvo type="max"/>
        <color rgb="FFD6007B"/>
      </dataBar>
      <extLst>
        <ext xmlns:x14="http://schemas.microsoft.com/office/spreadsheetml/2009/9/main" uri="{B025F937-C7B1-47D3-B67F-A62EFF666E3E}">
          <x14:id>{C8333F25-AF01-4972-A3A7-D3AB20A6A7DE}</x14:id>
        </ext>
      </extLst>
    </cfRule>
    <cfRule type="dataBar" priority="130">
      <dataBar>
        <cfvo type="min"/>
        <cfvo type="max"/>
        <color rgb="FFD6007B"/>
      </dataBar>
      <extLst>
        <ext xmlns:x14="http://schemas.microsoft.com/office/spreadsheetml/2009/9/main" uri="{B025F937-C7B1-47D3-B67F-A62EFF666E3E}">
          <x14:id>{590D3084-3F67-44A4-8478-84DBB096D7DE}</x14:id>
        </ext>
      </extLst>
    </cfRule>
  </conditionalFormatting>
  <conditionalFormatting sqref="BQ12:BQ13">
    <cfRule type="dataBar" priority="128">
      <dataBar>
        <cfvo type="min"/>
        <cfvo type="max"/>
        <color rgb="FFD6007B"/>
      </dataBar>
      <extLst>
        <ext xmlns:x14="http://schemas.microsoft.com/office/spreadsheetml/2009/9/main" uri="{B025F937-C7B1-47D3-B67F-A62EFF666E3E}">
          <x14:id>{2B35257A-1FEE-47DB-9452-963588CD5735}</x14:id>
        </ext>
      </extLst>
    </cfRule>
  </conditionalFormatting>
  <conditionalFormatting sqref="BQ15:BQ16">
    <cfRule type="dataBar" priority="127">
      <dataBar>
        <cfvo type="min"/>
        <cfvo type="max"/>
        <color rgb="FFD6007B"/>
      </dataBar>
      <extLst>
        <ext xmlns:x14="http://schemas.microsoft.com/office/spreadsheetml/2009/9/main" uri="{B025F937-C7B1-47D3-B67F-A62EFF666E3E}">
          <x14:id>{90D238DE-5B33-4C21-86AE-A343DC5D4A31}</x14:id>
        </ext>
      </extLst>
    </cfRule>
  </conditionalFormatting>
  <conditionalFormatting sqref="BQ18:BQ19">
    <cfRule type="dataBar" priority="126">
      <dataBar>
        <cfvo type="min"/>
        <cfvo type="max"/>
        <color rgb="FFD6007B"/>
      </dataBar>
      <extLst>
        <ext xmlns:x14="http://schemas.microsoft.com/office/spreadsheetml/2009/9/main" uri="{B025F937-C7B1-47D3-B67F-A62EFF666E3E}">
          <x14:id>{D8D6E91D-A658-4F77-8A97-DA17A358FC1F}</x14:id>
        </ext>
      </extLst>
    </cfRule>
  </conditionalFormatting>
  <conditionalFormatting sqref="BQ21:BQ22">
    <cfRule type="dataBar" priority="125">
      <dataBar>
        <cfvo type="min"/>
        <cfvo type="max"/>
        <color rgb="FFD6007B"/>
      </dataBar>
      <extLst>
        <ext xmlns:x14="http://schemas.microsoft.com/office/spreadsheetml/2009/9/main" uri="{B025F937-C7B1-47D3-B67F-A62EFF666E3E}">
          <x14:id>{81032681-F9B0-49E6-A77A-9EDEE519AAE1}</x14:id>
        </ext>
      </extLst>
    </cfRule>
  </conditionalFormatting>
  <conditionalFormatting sqref="BQ24:BQ25">
    <cfRule type="dataBar" priority="123">
      <dataBar>
        <cfvo type="min"/>
        <cfvo type="max"/>
        <color rgb="FFD6007B"/>
      </dataBar>
      <extLst>
        <ext xmlns:x14="http://schemas.microsoft.com/office/spreadsheetml/2009/9/main" uri="{B025F937-C7B1-47D3-B67F-A62EFF666E3E}">
          <x14:id>{0FEAF83A-5384-4B14-815E-CFFC2F9C870A}</x14:id>
        </ext>
      </extLst>
    </cfRule>
    <cfRule type="dataBar" priority="124">
      <dataBar>
        <cfvo type="min"/>
        <cfvo type="max"/>
        <color rgb="FFD6007B"/>
      </dataBar>
      <extLst>
        <ext xmlns:x14="http://schemas.microsoft.com/office/spreadsheetml/2009/9/main" uri="{B025F937-C7B1-47D3-B67F-A62EFF666E3E}">
          <x14:id>{A37ED05F-2147-4826-B6E4-2CA7EF2DFC13}</x14:id>
        </ext>
      </extLst>
    </cfRule>
  </conditionalFormatting>
  <conditionalFormatting sqref="BS12:BS13">
    <cfRule type="dataBar" priority="122">
      <dataBar>
        <cfvo type="min"/>
        <cfvo type="max"/>
        <color rgb="FFD6007B"/>
      </dataBar>
      <extLst>
        <ext xmlns:x14="http://schemas.microsoft.com/office/spreadsheetml/2009/9/main" uri="{B025F937-C7B1-47D3-B67F-A62EFF666E3E}">
          <x14:id>{5ED6A4B8-CC4F-4384-82AD-E9E776772B93}</x14:id>
        </ext>
      </extLst>
    </cfRule>
  </conditionalFormatting>
  <conditionalFormatting sqref="BS15:BS16">
    <cfRule type="dataBar" priority="121">
      <dataBar>
        <cfvo type="min"/>
        <cfvo type="max"/>
        <color rgb="FFD6007B"/>
      </dataBar>
      <extLst>
        <ext xmlns:x14="http://schemas.microsoft.com/office/spreadsheetml/2009/9/main" uri="{B025F937-C7B1-47D3-B67F-A62EFF666E3E}">
          <x14:id>{656AE652-05F5-4211-93DB-B9F7923711FE}</x14:id>
        </ext>
      </extLst>
    </cfRule>
  </conditionalFormatting>
  <conditionalFormatting sqref="BS18:BS19">
    <cfRule type="dataBar" priority="120">
      <dataBar>
        <cfvo type="min"/>
        <cfvo type="max"/>
        <color rgb="FFD6007B"/>
      </dataBar>
      <extLst>
        <ext xmlns:x14="http://schemas.microsoft.com/office/spreadsheetml/2009/9/main" uri="{B025F937-C7B1-47D3-B67F-A62EFF666E3E}">
          <x14:id>{B8525FF5-018D-4047-9AE7-58B6783E016F}</x14:id>
        </ext>
      </extLst>
    </cfRule>
  </conditionalFormatting>
  <conditionalFormatting sqref="BS21:BS22">
    <cfRule type="dataBar" priority="119">
      <dataBar>
        <cfvo type="min"/>
        <cfvo type="max"/>
        <color rgb="FFD6007B"/>
      </dataBar>
      <extLst>
        <ext xmlns:x14="http://schemas.microsoft.com/office/spreadsheetml/2009/9/main" uri="{B025F937-C7B1-47D3-B67F-A62EFF666E3E}">
          <x14:id>{CB7B33F9-D31A-4DD6-9969-F03F6128BEBB}</x14:id>
        </ext>
      </extLst>
    </cfRule>
  </conditionalFormatting>
  <conditionalFormatting sqref="BS24:BS25">
    <cfRule type="dataBar" priority="117">
      <dataBar>
        <cfvo type="min"/>
        <cfvo type="max"/>
        <color rgb="FFD6007B"/>
      </dataBar>
      <extLst>
        <ext xmlns:x14="http://schemas.microsoft.com/office/spreadsheetml/2009/9/main" uri="{B025F937-C7B1-47D3-B67F-A62EFF666E3E}">
          <x14:id>{66EDDBA8-A289-48AF-9C6D-BD3C85933511}</x14:id>
        </ext>
      </extLst>
    </cfRule>
    <cfRule type="dataBar" priority="118">
      <dataBar>
        <cfvo type="min"/>
        <cfvo type="max"/>
        <color rgb="FFD6007B"/>
      </dataBar>
      <extLst>
        <ext xmlns:x14="http://schemas.microsoft.com/office/spreadsheetml/2009/9/main" uri="{B025F937-C7B1-47D3-B67F-A62EFF666E3E}">
          <x14:id>{5703E18D-785C-4736-AE19-62CC08E91BD8}</x14:id>
        </ext>
      </extLst>
    </cfRule>
  </conditionalFormatting>
  <conditionalFormatting sqref="BU12:BU13">
    <cfRule type="dataBar" priority="116">
      <dataBar>
        <cfvo type="min"/>
        <cfvo type="max"/>
        <color rgb="FFD6007B"/>
      </dataBar>
      <extLst>
        <ext xmlns:x14="http://schemas.microsoft.com/office/spreadsheetml/2009/9/main" uri="{B025F937-C7B1-47D3-B67F-A62EFF666E3E}">
          <x14:id>{1A11B410-02E3-4E42-A5C5-B17751034164}</x14:id>
        </ext>
      </extLst>
    </cfRule>
  </conditionalFormatting>
  <conditionalFormatting sqref="BU15:BU16">
    <cfRule type="dataBar" priority="115">
      <dataBar>
        <cfvo type="min"/>
        <cfvo type="max"/>
        <color rgb="FFD6007B"/>
      </dataBar>
      <extLst>
        <ext xmlns:x14="http://schemas.microsoft.com/office/spreadsheetml/2009/9/main" uri="{B025F937-C7B1-47D3-B67F-A62EFF666E3E}">
          <x14:id>{015176AB-F236-45C4-A8F2-C659BECFD700}</x14:id>
        </ext>
      </extLst>
    </cfRule>
  </conditionalFormatting>
  <conditionalFormatting sqref="BU18:BU19">
    <cfRule type="dataBar" priority="114">
      <dataBar>
        <cfvo type="min"/>
        <cfvo type="max"/>
        <color rgb="FFD6007B"/>
      </dataBar>
      <extLst>
        <ext xmlns:x14="http://schemas.microsoft.com/office/spreadsheetml/2009/9/main" uri="{B025F937-C7B1-47D3-B67F-A62EFF666E3E}">
          <x14:id>{41933238-2833-4822-A840-16C30DDA5AF0}</x14:id>
        </ext>
      </extLst>
    </cfRule>
  </conditionalFormatting>
  <conditionalFormatting sqref="BU21:BU22">
    <cfRule type="dataBar" priority="113">
      <dataBar>
        <cfvo type="min"/>
        <cfvo type="max"/>
        <color rgb="FFD6007B"/>
      </dataBar>
      <extLst>
        <ext xmlns:x14="http://schemas.microsoft.com/office/spreadsheetml/2009/9/main" uri="{B025F937-C7B1-47D3-B67F-A62EFF666E3E}">
          <x14:id>{CE7F456A-05BA-4FEE-804B-33AA33178719}</x14:id>
        </ext>
      </extLst>
    </cfRule>
  </conditionalFormatting>
  <conditionalFormatting sqref="BU24:BU25">
    <cfRule type="dataBar" priority="111">
      <dataBar>
        <cfvo type="min"/>
        <cfvo type="max"/>
        <color rgb="FFD6007B"/>
      </dataBar>
      <extLst>
        <ext xmlns:x14="http://schemas.microsoft.com/office/spreadsheetml/2009/9/main" uri="{B025F937-C7B1-47D3-B67F-A62EFF666E3E}">
          <x14:id>{A94645DD-4B3C-4C45-9CB1-342C7BEA0036}</x14:id>
        </ext>
      </extLst>
    </cfRule>
    <cfRule type="dataBar" priority="112">
      <dataBar>
        <cfvo type="min"/>
        <cfvo type="max"/>
        <color rgb="FFD6007B"/>
      </dataBar>
      <extLst>
        <ext xmlns:x14="http://schemas.microsoft.com/office/spreadsheetml/2009/9/main" uri="{B025F937-C7B1-47D3-B67F-A62EFF666E3E}">
          <x14:id>{6A98D8AC-F868-44AA-ADF9-D55097E25D17}</x14:id>
        </ext>
      </extLst>
    </cfRule>
  </conditionalFormatting>
  <conditionalFormatting sqref="BW12:BW13">
    <cfRule type="dataBar" priority="110">
      <dataBar>
        <cfvo type="min"/>
        <cfvo type="max"/>
        <color rgb="FFD6007B"/>
      </dataBar>
      <extLst>
        <ext xmlns:x14="http://schemas.microsoft.com/office/spreadsheetml/2009/9/main" uri="{B025F937-C7B1-47D3-B67F-A62EFF666E3E}">
          <x14:id>{84704C27-A006-40F2-A396-8FBB78041431}</x14:id>
        </ext>
      </extLst>
    </cfRule>
  </conditionalFormatting>
  <conditionalFormatting sqref="BW15:BW16">
    <cfRule type="dataBar" priority="109">
      <dataBar>
        <cfvo type="min"/>
        <cfvo type="max"/>
        <color rgb="FFD6007B"/>
      </dataBar>
      <extLst>
        <ext xmlns:x14="http://schemas.microsoft.com/office/spreadsheetml/2009/9/main" uri="{B025F937-C7B1-47D3-B67F-A62EFF666E3E}">
          <x14:id>{D7A8F41B-EAFE-4EBA-B096-A6738ABF6032}</x14:id>
        </ext>
      </extLst>
    </cfRule>
  </conditionalFormatting>
  <conditionalFormatting sqref="BW18:BW19">
    <cfRule type="dataBar" priority="108">
      <dataBar>
        <cfvo type="min"/>
        <cfvo type="max"/>
        <color rgb="FFD6007B"/>
      </dataBar>
      <extLst>
        <ext xmlns:x14="http://schemas.microsoft.com/office/spreadsheetml/2009/9/main" uri="{B025F937-C7B1-47D3-B67F-A62EFF666E3E}">
          <x14:id>{9B5E97A0-2E38-43C0-A913-9EFD58B299D9}</x14:id>
        </ext>
      </extLst>
    </cfRule>
  </conditionalFormatting>
  <conditionalFormatting sqref="BW21:BW22">
    <cfRule type="dataBar" priority="107">
      <dataBar>
        <cfvo type="min"/>
        <cfvo type="max"/>
        <color rgb="FFD6007B"/>
      </dataBar>
      <extLst>
        <ext xmlns:x14="http://schemas.microsoft.com/office/spreadsheetml/2009/9/main" uri="{B025F937-C7B1-47D3-B67F-A62EFF666E3E}">
          <x14:id>{7916BEF7-6CAB-4C1C-89A8-7FA868E8C817}</x14:id>
        </ext>
      </extLst>
    </cfRule>
  </conditionalFormatting>
  <conditionalFormatting sqref="BW24:BW25">
    <cfRule type="dataBar" priority="105">
      <dataBar>
        <cfvo type="min"/>
        <cfvo type="max"/>
        <color rgb="FFD6007B"/>
      </dataBar>
      <extLst>
        <ext xmlns:x14="http://schemas.microsoft.com/office/spreadsheetml/2009/9/main" uri="{B025F937-C7B1-47D3-B67F-A62EFF666E3E}">
          <x14:id>{235C5C8F-C93F-4660-90DD-168A97656D2A}</x14:id>
        </ext>
      </extLst>
    </cfRule>
    <cfRule type="dataBar" priority="106">
      <dataBar>
        <cfvo type="min"/>
        <cfvo type="max"/>
        <color rgb="FFD6007B"/>
      </dataBar>
      <extLst>
        <ext xmlns:x14="http://schemas.microsoft.com/office/spreadsheetml/2009/9/main" uri="{B025F937-C7B1-47D3-B67F-A62EFF666E3E}">
          <x14:id>{5BA1BD93-024E-47B3-ADD3-7C043720FB1A}</x14:id>
        </ext>
      </extLst>
    </cfRule>
  </conditionalFormatting>
  <conditionalFormatting sqref="BY12:BY13">
    <cfRule type="dataBar" priority="104">
      <dataBar>
        <cfvo type="min"/>
        <cfvo type="max"/>
        <color rgb="FFD6007B"/>
      </dataBar>
      <extLst>
        <ext xmlns:x14="http://schemas.microsoft.com/office/spreadsheetml/2009/9/main" uri="{B025F937-C7B1-47D3-B67F-A62EFF666E3E}">
          <x14:id>{F3521E9F-61F9-4F1F-A3A0-1663A14F3ADE}</x14:id>
        </ext>
      </extLst>
    </cfRule>
  </conditionalFormatting>
  <conditionalFormatting sqref="BY15:BY16">
    <cfRule type="dataBar" priority="103">
      <dataBar>
        <cfvo type="min"/>
        <cfvo type="max"/>
        <color rgb="FFD6007B"/>
      </dataBar>
      <extLst>
        <ext xmlns:x14="http://schemas.microsoft.com/office/spreadsheetml/2009/9/main" uri="{B025F937-C7B1-47D3-B67F-A62EFF666E3E}">
          <x14:id>{19F2558C-A20C-4647-B357-5679681902DD}</x14:id>
        </ext>
      </extLst>
    </cfRule>
  </conditionalFormatting>
  <conditionalFormatting sqref="BY18:BY19">
    <cfRule type="dataBar" priority="102">
      <dataBar>
        <cfvo type="min"/>
        <cfvo type="max"/>
        <color rgb="FFD6007B"/>
      </dataBar>
      <extLst>
        <ext xmlns:x14="http://schemas.microsoft.com/office/spreadsheetml/2009/9/main" uri="{B025F937-C7B1-47D3-B67F-A62EFF666E3E}">
          <x14:id>{86653F19-D2E2-4A31-974F-FF141283083D}</x14:id>
        </ext>
      </extLst>
    </cfRule>
  </conditionalFormatting>
  <conditionalFormatting sqref="BY21:BY22">
    <cfRule type="dataBar" priority="101">
      <dataBar>
        <cfvo type="min"/>
        <cfvo type="max"/>
        <color rgb="FFD6007B"/>
      </dataBar>
      <extLst>
        <ext xmlns:x14="http://schemas.microsoft.com/office/spreadsheetml/2009/9/main" uri="{B025F937-C7B1-47D3-B67F-A62EFF666E3E}">
          <x14:id>{F28C80FD-B7E2-4F8E-BB87-BEAE0ECEE6A3}</x14:id>
        </ext>
      </extLst>
    </cfRule>
  </conditionalFormatting>
  <conditionalFormatting sqref="BY24:BY25">
    <cfRule type="dataBar" priority="99">
      <dataBar>
        <cfvo type="min"/>
        <cfvo type="max"/>
        <color rgb="FFD6007B"/>
      </dataBar>
      <extLst>
        <ext xmlns:x14="http://schemas.microsoft.com/office/spreadsheetml/2009/9/main" uri="{B025F937-C7B1-47D3-B67F-A62EFF666E3E}">
          <x14:id>{2053454A-9787-4CE0-89E0-DAE79E2DF8BC}</x14:id>
        </ext>
      </extLst>
    </cfRule>
    <cfRule type="dataBar" priority="100">
      <dataBar>
        <cfvo type="min"/>
        <cfvo type="max"/>
        <color rgb="FFD6007B"/>
      </dataBar>
      <extLst>
        <ext xmlns:x14="http://schemas.microsoft.com/office/spreadsheetml/2009/9/main" uri="{B025F937-C7B1-47D3-B67F-A62EFF666E3E}">
          <x14:id>{22884D09-D6C2-4AF7-9BF4-6B5B504E978B}</x14:id>
        </ext>
      </extLst>
    </cfRule>
  </conditionalFormatting>
  <conditionalFormatting sqref="CA12:CA13">
    <cfRule type="dataBar" priority="98">
      <dataBar>
        <cfvo type="min"/>
        <cfvo type="max"/>
        <color rgb="FFD6007B"/>
      </dataBar>
      <extLst>
        <ext xmlns:x14="http://schemas.microsoft.com/office/spreadsheetml/2009/9/main" uri="{B025F937-C7B1-47D3-B67F-A62EFF666E3E}">
          <x14:id>{227816B4-0444-499C-BCEA-90DAC85A0597}</x14:id>
        </ext>
      </extLst>
    </cfRule>
  </conditionalFormatting>
  <conditionalFormatting sqref="CA15:CA16">
    <cfRule type="dataBar" priority="97">
      <dataBar>
        <cfvo type="min"/>
        <cfvo type="max"/>
        <color rgb="FFD6007B"/>
      </dataBar>
      <extLst>
        <ext xmlns:x14="http://schemas.microsoft.com/office/spreadsheetml/2009/9/main" uri="{B025F937-C7B1-47D3-B67F-A62EFF666E3E}">
          <x14:id>{F6CE9DEC-CBA1-46FF-B448-ED513586BE73}</x14:id>
        </ext>
      </extLst>
    </cfRule>
  </conditionalFormatting>
  <conditionalFormatting sqref="CA18:CA19">
    <cfRule type="dataBar" priority="96">
      <dataBar>
        <cfvo type="min"/>
        <cfvo type="max"/>
        <color rgb="FFD6007B"/>
      </dataBar>
      <extLst>
        <ext xmlns:x14="http://schemas.microsoft.com/office/spreadsheetml/2009/9/main" uri="{B025F937-C7B1-47D3-B67F-A62EFF666E3E}">
          <x14:id>{4D715856-039C-4552-8427-8CCE0FAF647C}</x14:id>
        </ext>
      </extLst>
    </cfRule>
  </conditionalFormatting>
  <conditionalFormatting sqref="CA21:CA22">
    <cfRule type="dataBar" priority="95">
      <dataBar>
        <cfvo type="min"/>
        <cfvo type="max"/>
        <color rgb="FFD6007B"/>
      </dataBar>
      <extLst>
        <ext xmlns:x14="http://schemas.microsoft.com/office/spreadsheetml/2009/9/main" uri="{B025F937-C7B1-47D3-B67F-A62EFF666E3E}">
          <x14:id>{F1CA04A3-EA43-4550-AF5D-4956AE421749}</x14:id>
        </ext>
      </extLst>
    </cfRule>
  </conditionalFormatting>
  <conditionalFormatting sqref="CA24:CA25">
    <cfRule type="dataBar" priority="93">
      <dataBar>
        <cfvo type="min"/>
        <cfvo type="max"/>
        <color rgb="FFD6007B"/>
      </dataBar>
      <extLst>
        <ext xmlns:x14="http://schemas.microsoft.com/office/spreadsheetml/2009/9/main" uri="{B025F937-C7B1-47D3-B67F-A62EFF666E3E}">
          <x14:id>{2AA333DA-7586-485D-B15C-983A57BBABA3}</x14:id>
        </ext>
      </extLst>
    </cfRule>
    <cfRule type="dataBar" priority="94">
      <dataBar>
        <cfvo type="min"/>
        <cfvo type="max"/>
        <color rgb="FFD6007B"/>
      </dataBar>
      <extLst>
        <ext xmlns:x14="http://schemas.microsoft.com/office/spreadsheetml/2009/9/main" uri="{B025F937-C7B1-47D3-B67F-A62EFF666E3E}">
          <x14:id>{685F9B8B-DE5B-4E04-8C61-FC4964571A6F}</x14:id>
        </ext>
      </extLst>
    </cfRule>
  </conditionalFormatting>
  <conditionalFormatting sqref="CC12:CC13">
    <cfRule type="dataBar" priority="92">
      <dataBar>
        <cfvo type="min"/>
        <cfvo type="max"/>
        <color rgb="FFD6007B"/>
      </dataBar>
      <extLst>
        <ext xmlns:x14="http://schemas.microsoft.com/office/spreadsheetml/2009/9/main" uri="{B025F937-C7B1-47D3-B67F-A62EFF666E3E}">
          <x14:id>{3F50CB61-1B44-4DB4-B063-0AF1975E6A01}</x14:id>
        </ext>
      </extLst>
    </cfRule>
  </conditionalFormatting>
  <conditionalFormatting sqref="CC15:CC16">
    <cfRule type="dataBar" priority="91">
      <dataBar>
        <cfvo type="min"/>
        <cfvo type="max"/>
        <color rgb="FFD6007B"/>
      </dataBar>
      <extLst>
        <ext xmlns:x14="http://schemas.microsoft.com/office/spreadsheetml/2009/9/main" uri="{B025F937-C7B1-47D3-B67F-A62EFF666E3E}">
          <x14:id>{B69A2565-E200-433E-9FB3-0885ECCA2FBB}</x14:id>
        </ext>
      </extLst>
    </cfRule>
  </conditionalFormatting>
  <conditionalFormatting sqref="CC18:CC19">
    <cfRule type="dataBar" priority="90">
      <dataBar>
        <cfvo type="min"/>
        <cfvo type="max"/>
        <color rgb="FFD6007B"/>
      </dataBar>
      <extLst>
        <ext xmlns:x14="http://schemas.microsoft.com/office/spreadsheetml/2009/9/main" uri="{B025F937-C7B1-47D3-B67F-A62EFF666E3E}">
          <x14:id>{D87EE631-BA2D-43F7-AFC3-27332070714D}</x14:id>
        </ext>
      </extLst>
    </cfRule>
  </conditionalFormatting>
  <conditionalFormatting sqref="CC21:CC22">
    <cfRule type="dataBar" priority="89">
      <dataBar>
        <cfvo type="min"/>
        <cfvo type="max"/>
        <color rgb="FFD6007B"/>
      </dataBar>
      <extLst>
        <ext xmlns:x14="http://schemas.microsoft.com/office/spreadsheetml/2009/9/main" uri="{B025F937-C7B1-47D3-B67F-A62EFF666E3E}">
          <x14:id>{F114F115-DDF8-4CD6-B158-B896E2B6CDAD}</x14:id>
        </ext>
      </extLst>
    </cfRule>
  </conditionalFormatting>
  <conditionalFormatting sqref="CC24:CC25">
    <cfRule type="dataBar" priority="87">
      <dataBar>
        <cfvo type="min"/>
        <cfvo type="max"/>
        <color rgb="FFD6007B"/>
      </dataBar>
      <extLst>
        <ext xmlns:x14="http://schemas.microsoft.com/office/spreadsheetml/2009/9/main" uri="{B025F937-C7B1-47D3-B67F-A62EFF666E3E}">
          <x14:id>{4CCC0A1A-237C-4AC0-94E9-8ED3CF19E712}</x14:id>
        </ext>
      </extLst>
    </cfRule>
    <cfRule type="dataBar" priority="88">
      <dataBar>
        <cfvo type="min"/>
        <cfvo type="max"/>
        <color rgb="FFD6007B"/>
      </dataBar>
      <extLst>
        <ext xmlns:x14="http://schemas.microsoft.com/office/spreadsheetml/2009/9/main" uri="{B025F937-C7B1-47D3-B67F-A62EFF666E3E}">
          <x14:id>{DEEF2041-A93A-42D3-A07B-873768ED32BC}</x14:id>
        </ext>
      </extLst>
    </cfRule>
  </conditionalFormatting>
  <conditionalFormatting sqref="CE12:CE13">
    <cfRule type="dataBar" priority="86">
      <dataBar>
        <cfvo type="min"/>
        <cfvo type="max"/>
        <color rgb="FFD6007B"/>
      </dataBar>
      <extLst>
        <ext xmlns:x14="http://schemas.microsoft.com/office/spreadsheetml/2009/9/main" uri="{B025F937-C7B1-47D3-B67F-A62EFF666E3E}">
          <x14:id>{820BFEEE-B074-44E2-BE07-C41ABA9692E8}</x14:id>
        </ext>
      </extLst>
    </cfRule>
  </conditionalFormatting>
  <conditionalFormatting sqref="CE15:CE16">
    <cfRule type="dataBar" priority="85">
      <dataBar>
        <cfvo type="min"/>
        <cfvo type="max"/>
        <color rgb="FFD6007B"/>
      </dataBar>
      <extLst>
        <ext xmlns:x14="http://schemas.microsoft.com/office/spreadsheetml/2009/9/main" uri="{B025F937-C7B1-47D3-B67F-A62EFF666E3E}">
          <x14:id>{9E9611D8-D001-4557-8A93-C0481E771A7C}</x14:id>
        </ext>
      </extLst>
    </cfRule>
  </conditionalFormatting>
  <conditionalFormatting sqref="CE18:CE19">
    <cfRule type="dataBar" priority="84">
      <dataBar>
        <cfvo type="min"/>
        <cfvo type="max"/>
        <color rgb="FFD6007B"/>
      </dataBar>
      <extLst>
        <ext xmlns:x14="http://schemas.microsoft.com/office/spreadsheetml/2009/9/main" uri="{B025F937-C7B1-47D3-B67F-A62EFF666E3E}">
          <x14:id>{2D421840-739C-432D-A050-7E6191A0A756}</x14:id>
        </ext>
      </extLst>
    </cfRule>
  </conditionalFormatting>
  <conditionalFormatting sqref="CE21:CE22">
    <cfRule type="dataBar" priority="83">
      <dataBar>
        <cfvo type="min"/>
        <cfvo type="max"/>
        <color rgb="FFD6007B"/>
      </dataBar>
      <extLst>
        <ext xmlns:x14="http://schemas.microsoft.com/office/spreadsheetml/2009/9/main" uri="{B025F937-C7B1-47D3-B67F-A62EFF666E3E}">
          <x14:id>{39EBEB17-57A4-4FE5-BC7A-1063FFBE467B}</x14:id>
        </ext>
      </extLst>
    </cfRule>
  </conditionalFormatting>
  <conditionalFormatting sqref="CE24:CE25">
    <cfRule type="dataBar" priority="81">
      <dataBar>
        <cfvo type="min"/>
        <cfvo type="max"/>
        <color rgb="FFD6007B"/>
      </dataBar>
      <extLst>
        <ext xmlns:x14="http://schemas.microsoft.com/office/spreadsheetml/2009/9/main" uri="{B025F937-C7B1-47D3-B67F-A62EFF666E3E}">
          <x14:id>{BEE266EB-297F-43C2-B16A-3C990CA66999}</x14:id>
        </ext>
      </extLst>
    </cfRule>
    <cfRule type="dataBar" priority="82">
      <dataBar>
        <cfvo type="min"/>
        <cfvo type="max"/>
        <color rgb="FFD6007B"/>
      </dataBar>
      <extLst>
        <ext xmlns:x14="http://schemas.microsoft.com/office/spreadsheetml/2009/9/main" uri="{B025F937-C7B1-47D3-B67F-A62EFF666E3E}">
          <x14:id>{BF5FE723-B3A7-4F0A-BC69-281BE8C50A91}</x14:id>
        </ext>
      </extLst>
    </cfRule>
  </conditionalFormatting>
  <conditionalFormatting sqref="CG12:CG13">
    <cfRule type="dataBar" priority="80">
      <dataBar>
        <cfvo type="min"/>
        <cfvo type="max"/>
        <color rgb="FFD6007B"/>
      </dataBar>
      <extLst>
        <ext xmlns:x14="http://schemas.microsoft.com/office/spreadsheetml/2009/9/main" uri="{B025F937-C7B1-47D3-B67F-A62EFF666E3E}">
          <x14:id>{247F1217-0F0C-4CFC-A37E-FEF32EF34EDC}</x14:id>
        </ext>
      </extLst>
    </cfRule>
  </conditionalFormatting>
  <conditionalFormatting sqref="CG15:CG16">
    <cfRule type="dataBar" priority="79">
      <dataBar>
        <cfvo type="min"/>
        <cfvo type="max"/>
        <color rgb="FFD6007B"/>
      </dataBar>
      <extLst>
        <ext xmlns:x14="http://schemas.microsoft.com/office/spreadsheetml/2009/9/main" uri="{B025F937-C7B1-47D3-B67F-A62EFF666E3E}">
          <x14:id>{42A343D1-E64D-41A6-9360-7A320992298B}</x14:id>
        </ext>
      </extLst>
    </cfRule>
  </conditionalFormatting>
  <conditionalFormatting sqref="CG18:CG19">
    <cfRule type="dataBar" priority="78">
      <dataBar>
        <cfvo type="min"/>
        <cfvo type="max"/>
        <color rgb="FFD6007B"/>
      </dataBar>
      <extLst>
        <ext xmlns:x14="http://schemas.microsoft.com/office/spreadsheetml/2009/9/main" uri="{B025F937-C7B1-47D3-B67F-A62EFF666E3E}">
          <x14:id>{06C59400-1D1A-46F0-85ED-479C46439B2B}</x14:id>
        </ext>
      </extLst>
    </cfRule>
  </conditionalFormatting>
  <conditionalFormatting sqref="CG21:CG22">
    <cfRule type="dataBar" priority="77">
      <dataBar>
        <cfvo type="min"/>
        <cfvo type="max"/>
        <color rgb="FFD6007B"/>
      </dataBar>
      <extLst>
        <ext xmlns:x14="http://schemas.microsoft.com/office/spreadsheetml/2009/9/main" uri="{B025F937-C7B1-47D3-B67F-A62EFF666E3E}">
          <x14:id>{F592EEE4-5E82-4F8A-A637-E61DB4392DB4}</x14:id>
        </ext>
      </extLst>
    </cfRule>
  </conditionalFormatting>
  <conditionalFormatting sqref="CG24:CG25">
    <cfRule type="dataBar" priority="75">
      <dataBar>
        <cfvo type="min"/>
        <cfvo type="max"/>
        <color rgb="FFD6007B"/>
      </dataBar>
      <extLst>
        <ext xmlns:x14="http://schemas.microsoft.com/office/spreadsheetml/2009/9/main" uri="{B025F937-C7B1-47D3-B67F-A62EFF666E3E}">
          <x14:id>{520293D5-9FE7-4978-803A-9E0C1C09252B}</x14:id>
        </ext>
      </extLst>
    </cfRule>
    <cfRule type="dataBar" priority="76">
      <dataBar>
        <cfvo type="min"/>
        <cfvo type="max"/>
        <color rgb="FFD6007B"/>
      </dataBar>
      <extLst>
        <ext xmlns:x14="http://schemas.microsoft.com/office/spreadsheetml/2009/9/main" uri="{B025F937-C7B1-47D3-B67F-A62EFF666E3E}">
          <x14:id>{30A9EF50-F2CE-4B05-A892-6CFAE9EF0049}</x14:id>
        </ext>
      </extLst>
    </cfRule>
  </conditionalFormatting>
  <conditionalFormatting sqref="CI12:CI13">
    <cfRule type="dataBar" priority="74">
      <dataBar>
        <cfvo type="min"/>
        <cfvo type="max"/>
        <color rgb="FFD6007B"/>
      </dataBar>
      <extLst>
        <ext xmlns:x14="http://schemas.microsoft.com/office/spreadsheetml/2009/9/main" uri="{B025F937-C7B1-47D3-B67F-A62EFF666E3E}">
          <x14:id>{8423C943-D670-4E7F-885C-7EEEE82769F3}</x14:id>
        </ext>
      </extLst>
    </cfRule>
  </conditionalFormatting>
  <conditionalFormatting sqref="CI15:CI16">
    <cfRule type="dataBar" priority="73">
      <dataBar>
        <cfvo type="min"/>
        <cfvo type="max"/>
        <color rgb="FFD6007B"/>
      </dataBar>
      <extLst>
        <ext xmlns:x14="http://schemas.microsoft.com/office/spreadsheetml/2009/9/main" uri="{B025F937-C7B1-47D3-B67F-A62EFF666E3E}">
          <x14:id>{37CC653B-7F7F-4A1B-B8D9-612DBB466291}</x14:id>
        </ext>
      </extLst>
    </cfRule>
  </conditionalFormatting>
  <conditionalFormatting sqref="CI18:CI19">
    <cfRule type="dataBar" priority="72">
      <dataBar>
        <cfvo type="min"/>
        <cfvo type="max"/>
        <color rgb="FFD6007B"/>
      </dataBar>
      <extLst>
        <ext xmlns:x14="http://schemas.microsoft.com/office/spreadsheetml/2009/9/main" uri="{B025F937-C7B1-47D3-B67F-A62EFF666E3E}">
          <x14:id>{40D02088-30EA-4E51-8C21-D09B3E005763}</x14:id>
        </ext>
      </extLst>
    </cfRule>
  </conditionalFormatting>
  <conditionalFormatting sqref="CI21:CI22">
    <cfRule type="dataBar" priority="71">
      <dataBar>
        <cfvo type="min"/>
        <cfvo type="max"/>
        <color rgb="FFD6007B"/>
      </dataBar>
      <extLst>
        <ext xmlns:x14="http://schemas.microsoft.com/office/spreadsheetml/2009/9/main" uri="{B025F937-C7B1-47D3-B67F-A62EFF666E3E}">
          <x14:id>{41F3CC75-3036-4E63-868D-CAB2DB4789C2}</x14:id>
        </ext>
      </extLst>
    </cfRule>
  </conditionalFormatting>
  <conditionalFormatting sqref="CI24:CI25">
    <cfRule type="dataBar" priority="69">
      <dataBar>
        <cfvo type="min"/>
        <cfvo type="max"/>
        <color rgb="FFD6007B"/>
      </dataBar>
      <extLst>
        <ext xmlns:x14="http://schemas.microsoft.com/office/spreadsheetml/2009/9/main" uri="{B025F937-C7B1-47D3-B67F-A62EFF666E3E}">
          <x14:id>{2712580A-5ED7-48BE-A7A0-DC7FCEBFE8B2}</x14:id>
        </ext>
      </extLst>
    </cfRule>
    <cfRule type="dataBar" priority="70">
      <dataBar>
        <cfvo type="min"/>
        <cfvo type="max"/>
        <color rgb="FFD6007B"/>
      </dataBar>
      <extLst>
        <ext xmlns:x14="http://schemas.microsoft.com/office/spreadsheetml/2009/9/main" uri="{B025F937-C7B1-47D3-B67F-A62EFF666E3E}">
          <x14:id>{4EA2A2C8-3A78-4124-A4E0-98454DA251A4}</x14:id>
        </ext>
      </extLst>
    </cfRule>
  </conditionalFormatting>
  <conditionalFormatting sqref="CK9:CK10">
    <cfRule type="dataBar" priority="540">
      <dataBar>
        <cfvo type="min"/>
        <cfvo type="max"/>
        <color rgb="FFD6007B"/>
      </dataBar>
      <extLst>
        <ext xmlns:x14="http://schemas.microsoft.com/office/spreadsheetml/2009/9/main" uri="{B025F937-C7B1-47D3-B67F-A62EFF666E3E}">
          <x14:id>{830549AB-A344-4D30-85E2-CAA507113CAD}</x14:id>
        </ext>
      </extLst>
    </cfRule>
    <cfRule type="dataBar" priority="541">
      <dataBar>
        <cfvo type="min"/>
        <cfvo type="max"/>
        <color rgb="FFD6007B"/>
      </dataBar>
      <extLst>
        <ext xmlns:x14="http://schemas.microsoft.com/office/spreadsheetml/2009/9/main" uri="{B025F937-C7B1-47D3-B67F-A62EFF666E3E}">
          <x14:id>{1B1F86B3-8CA4-40B3-8BFA-3ACC9DF3718C}</x14:id>
        </ext>
      </extLst>
    </cfRule>
  </conditionalFormatting>
  <conditionalFormatting sqref="CK12:CK13">
    <cfRule type="dataBar" priority="49">
      <dataBar>
        <cfvo type="min"/>
        <cfvo type="max"/>
        <color rgb="FFD6007B"/>
      </dataBar>
      <extLst>
        <ext xmlns:x14="http://schemas.microsoft.com/office/spreadsheetml/2009/9/main" uri="{B025F937-C7B1-47D3-B67F-A62EFF666E3E}">
          <x14:id>{7321C891-94EA-4488-85EC-3654A86503A8}</x14:id>
        </ext>
      </extLst>
    </cfRule>
    <cfRule type="dataBar" priority="50">
      <dataBar>
        <cfvo type="min"/>
        <cfvo type="max"/>
        <color rgb="FFD6007B"/>
      </dataBar>
      <extLst>
        <ext xmlns:x14="http://schemas.microsoft.com/office/spreadsheetml/2009/9/main" uri="{B025F937-C7B1-47D3-B67F-A62EFF666E3E}">
          <x14:id>{607C0D29-2FD2-425B-A7FE-80FE8B218802}</x14:id>
        </ext>
      </extLst>
    </cfRule>
  </conditionalFormatting>
  <conditionalFormatting sqref="CK15:CK16">
    <cfRule type="dataBar" priority="47">
      <dataBar>
        <cfvo type="min"/>
        <cfvo type="max"/>
        <color rgb="FFD6007B"/>
      </dataBar>
      <extLst>
        <ext xmlns:x14="http://schemas.microsoft.com/office/spreadsheetml/2009/9/main" uri="{B025F937-C7B1-47D3-B67F-A62EFF666E3E}">
          <x14:id>{BC2A6EC1-5284-4D4B-BA4D-7E843DBA1D10}</x14:id>
        </ext>
      </extLst>
    </cfRule>
    <cfRule type="dataBar" priority="48">
      <dataBar>
        <cfvo type="min"/>
        <cfvo type="max"/>
        <color rgb="FFD6007B"/>
      </dataBar>
      <extLst>
        <ext xmlns:x14="http://schemas.microsoft.com/office/spreadsheetml/2009/9/main" uri="{B025F937-C7B1-47D3-B67F-A62EFF666E3E}">
          <x14:id>{93C0456A-BF47-44E4-8D42-7ECB40E84232}</x14:id>
        </ext>
      </extLst>
    </cfRule>
  </conditionalFormatting>
  <conditionalFormatting sqref="CK18:CK19">
    <cfRule type="dataBar" priority="45">
      <dataBar>
        <cfvo type="min"/>
        <cfvo type="max"/>
        <color rgb="FFD6007B"/>
      </dataBar>
      <extLst>
        <ext xmlns:x14="http://schemas.microsoft.com/office/spreadsheetml/2009/9/main" uri="{B025F937-C7B1-47D3-B67F-A62EFF666E3E}">
          <x14:id>{ACA3F1A9-804C-466D-8855-75761AF2896C}</x14:id>
        </ext>
      </extLst>
    </cfRule>
    <cfRule type="dataBar" priority="46">
      <dataBar>
        <cfvo type="min"/>
        <cfvo type="max"/>
        <color rgb="FFD6007B"/>
      </dataBar>
      <extLst>
        <ext xmlns:x14="http://schemas.microsoft.com/office/spreadsheetml/2009/9/main" uri="{B025F937-C7B1-47D3-B67F-A62EFF666E3E}">
          <x14:id>{4F55CFBB-2D58-4BBC-822F-ABDE0C67639F}</x14:id>
        </ext>
      </extLst>
    </cfRule>
  </conditionalFormatting>
  <conditionalFormatting sqref="CK21:CK22">
    <cfRule type="dataBar" priority="43">
      <dataBar>
        <cfvo type="min"/>
        <cfvo type="max"/>
        <color rgb="FFD6007B"/>
      </dataBar>
      <extLst>
        <ext xmlns:x14="http://schemas.microsoft.com/office/spreadsheetml/2009/9/main" uri="{B025F937-C7B1-47D3-B67F-A62EFF666E3E}">
          <x14:id>{64291F07-2D40-4BFC-AABE-63ACAEFB527D}</x14:id>
        </ext>
      </extLst>
    </cfRule>
    <cfRule type="dataBar" priority="44">
      <dataBar>
        <cfvo type="min"/>
        <cfvo type="max"/>
        <color rgb="FFD6007B"/>
      </dataBar>
      <extLst>
        <ext xmlns:x14="http://schemas.microsoft.com/office/spreadsheetml/2009/9/main" uri="{B025F937-C7B1-47D3-B67F-A62EFF666E3E}">
          <x14:id>{88F237AE-ACF3-4B6B-BA18-ECADC7F45A14}</x14:id>
        </ext>
      </extLst>
    </cfRule>
  </conditionalFormatting>
  <conditionalFormatting sqref="CK24:CK25">
    <cfRule type="dataBar" priority="41">
      <dataBar>
        <cfvo type="min"/>
        <cfvo type="max"/>
        <color rgb="FFD6007B"/>
      </dataBar>
      <extLst>
        <ext xmlns:x14="http://schemas.microsoft.com/office/spreadsheetml/2009/9/main" uri="{B025F937-C7B1-47D3-B67F-A62EFF666E3E}">
          <x14:id>{BC97FD91-DD03-4EE8-ABDD-8BC1F6A6E38B}</x14:id>
        </ext>
      </extLst>
    </cfRule>
    <cfRule type="dataBar" priority="42">
      <dataBar>
        <cfvo type="min"/>
        <cfvo type="max"/>
        <color rgb="FFD6007B"/>
      </dataBar>
      <extLst>
        <ext xmlns:x14="http://schemas.microsoft.com/office/spreadsheetml/2009/9/main" uri="{B025F937-C7B1-47D3-B67F-A62EFF666E3E}">
          <x14:id>{F984A77B-2A40-445D-9836-5B2DC8ED9A57}</x14:id>
        </ext>
      </extLst>
    </cfRule>
  </conditionalFormatting>
  <dataValidations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0"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7FEB7FC3-C7E0-4F3C-B7C1-238DF3FAC8F8}">
            <x14:dataBar minLength="0" maxLength="100" gradient="0">
              <x14:cfvo type="autoMin"/>
              <x14:cfvo type="autoMax"/>
              <x14:negativeFillColor rgb="FFFF0000"/>
              <x14:axisColor rgb="FF000000"/>
            </x14:dataBar>
          </x14:cfRule>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D4CB1450-DDD7-415A-8904-C4311C295FF3}">
            <x14:dataBar minLength="0" maxLength="100" gradient="0">
              <x14:cfvo type="autoMin"/>
              <x14:cfvo type="autoMax"/>
              <x14:negativeFillColor rgb="FFFF0000"/>
              <x14:axisColor rgb="FF000000"/>
            </x14:dataBar>
          </x14:cfRule>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AD8E3A24-6161-4336-9D33-7536076F2F8A}">
            <x14:dataBar minLength="0" maxLength="100" gradient="0">
              <x14:cfvo type="autoMin"/>
              <x14:cfvo type="autoMax"/>
              <x14:negativeFillColor rgb="FFFF0000"/>
              <x14:axisColor rgb="FF000000"/>
            </x14:dataBar>
          </x14:cfRule>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C6BFE8AE-15DA-48B4-8970-1413469CC9D9}">
            <x14:dataBar minLength="0" maxLength="100" gradient="0">
              <x14:cfvo type="autoMin"/>
              <x14:cfvo type="autoMax"/>
              <x14:negativeFillColor rgb="FFFF0000"/>
              <x14:axisColor rgb="FF000000"/>
            </x14:dataBar>
          </x14:cfRule>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E70FC4A2-F6CE-48B9-8A58-36B29D7923B7}">
            <x14:dataBar minLength="0" maxLength="100" gradient="0">
              <x14:cfvo type="autoMin"/>
              <x14:cfvo type="autoMax"/>
              <x14:negativeFillColor rgb="FFFF0000"/>
              <x14:axisColor rgb="FF000000"/>
            </x14:dataBar>
          </x14:cfRule>
          <x14:cfRule type="dataBar" id="{A6749A35-3A25-419E-A1F2-F774E15A1A25}">
            <x14:dataBar minLength="0" maxLength="100" gradient="0">
              <x14:cfvo type="autoMin"/>
              <x14:cfvo type="autoMax"/>
              <x14:negativeFillColor rgb="FFFF0000"/>
              <x14:axisColor rgb="FF000000"/>
            </x14:dataBar>
          </x14:cfRule>
          <x14:cfRule type="dataBar" id="{13FA7EAC-EA62-4422-84F0-D5FC0B87A969}">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J24:J25 L24:L25 N24:P25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J24:J25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70016560-8EF8-4EA6-BF8E-D46BE56C9592}">
            <x14:dataBar minLength="0" maxLength="100" gradient="0">
              <x14:cfvo type="autoMin"/>
              <x14:cfvo type="autoMax"/>
              <x14:negativeFillColor rgb="FFFF0000"/>
              <x14:axisColor rgb="FF000000"/>
            </x14:dataBar>
          </x14:cfRule>
          <x14:cfRule type="dataBar" id="{66E73C93-7FED-47F1-B9C0-0CF871FE93E4}">
            <x14:dataBar minLength="0" maxLength="100" gradient="0">
              <x14:cfvo type="autoMin"/>
              <x14:cfvo type="autoMax"/>
              <x14:negativeFillColor rgb="FFFF0000"/>
              <x14:axisColor rgb="FF000000"/>
            </x14:dataBar>
          </x14:cfRule>
          <x14:cfRule type="dataBar" id="{18FA833B-2D68-43A6-93C7-9BCFBDF58215}">
            <x14:dataBar minLength="0" maxLength="100" gradient="0">
              <x14:cfvo type="autoMin"/>
              <x14:cfvo type="autoMax"/>
              <x14:negativeFillColor rgb="FFFF0000"/>
              <x14:axisColor rgb="FF000000"/>
            </x14:dataBar>
          </x14:cfRule>
          <x14:cfRule type="dataBar" id="{CE81B584-6FED-4148-B3F3-7A6D9A4CBDF0}">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DAB9FC2C-68DB-40D8-A477-B2689697A15D}">
            <x14:dataBar minLength="0" maxLength="100" gradient="0">
              <x14:cfvo type="autoMin"/>
              <x14:cfvo type="autoMax"/>
              <x14:negativeFillColor rgb="FFFF0000"/>
              <x14:axisColor rgb="FF000000"/>
            </x14:dataBar>
          </x14:cfRule>
          <x14:cfRule type="dataBar" id="{B1F7F56E-0A3E-453F-901F-FF0CE5CC3E64}">
            <x14:dataBar minLength="0" maxLength="100" gradient="0">
              <x14:cfvo type="autoMin"/>
              <x14:cfvo type="autoMax"/>
              <x14:negativeFillColor rgb="FFFF0000"/>
              <x14:axisColor rgb="FF000000"/>
            </x14:dataBar>
          </x14:cfRule>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4D12BC95-89CC-4831-9A3E-0E81924EAA95}">
            <x14:dataBar minLength="0" maxLength="100" gradient="0">
              <x14:cfvo type="autoMin"/>
              <x14:cfvo type="autoMax"/>
              <x14:negativeFillColor rgb="FFFF0000"/>
              <x14:axisColor rgb="FF000000"/>
            </x14:dataBar>
          </x14:cfRule>
          <x14:cfRule type="dataBar" id="{21656252-400F-4A85-9D21-A6A664373B88}">
            <x14:dataBar minLength="0" maxLength="100" gradient="0">
              <x14:cfvo type="autoMin"/>
              <x14:cfvo type="autoMax"/>
              <x14:negativeFillColor rgb="FFFF0000"/>
              <x14:axisColor rgb="FF000000"/>
            </x14:dataBar>
          </x14:cfRule>
          <x14:cfRule type="dataBar" id="{0079AB9B-7633-4508-BDE2-1B67E61DE136}">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019B545-E31E-42B3-8B19-405F7DBA4F2E}">
            <x14:dataBar minLength="0" maxLength="100" gradient="0">
              <x14:cfvo type="autoMin"/>
              <x14:cfvo type="autoMax"/>
              <x14:negativeFillColor rgb="FFFF0000"/>
              <x14:axisColor rgb="FF000000"/>
            </x14:dataBar>
          </x14:cfRule>
          <x14:cfRule type="dataBar" id="{7CB168BB-0570-44CD-BEF8-574935B5076F}">
            <x14:dataBar minLength="0" maxLength="100" gradient="0">
              <x14:cfvo type="autoMin"/>
              <x14:cfvo type="autoMax"/>
              <x14:negativeFillColor rgb="FFFF0000"/>
              <x14:axisColor rgb="FF000000"/>
            </x14:dataBar>
          </x14:cfRule>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39D10A46-AF29-4D4D-B1C5-D9BC429B9158}">
            <x14:dataBar minLength="0" maxLength="100" gradient="0">
              <x14:cfvo type="autoMin"/>
              <x14:cfvo type="autoMax"/>
              <x14:negativeFillColor rgb="FFFF0000"/>
              <x14:axisColor rgb="FF000000"/>
            </x14:dataBar>
          </x14:cfRule>
          <x14:cfRule type="dataBar" id="{2E64A819-916F-4637-9271-5890C7E28098}">
            <x14:dataBar minLength="0" maxLength="100" gradient="0">
              <x14:cfvo type="autoMin"/>
              <x14:cfvo type="autoMax"/>
              <x14:negativeFillColor rgb="FFFF0000"/>
              <x14:axisColor rgb="FF000000"/>
            </x14:dataBar>
          </x14:cfRule>
          <x14:cfRule type="dataBar" id="{960E0BAB-8FC0-4FF2-83AF-33A0D35D65B9}">
            <x14:dataBar minLength="0" maxLength="100" gradient="0">
              <x14:cfvo type="autoMin"/>
              <x14:cfvo type="autoMax"/>
              <x14:negativeFillColor rgb="FFFF0000"/>
              <x14:axisColor rgb="FF000000"/>
            </x14:dataBar>
          </x14:cfRule>
          <x14:cfRule type="dataBar" id="{6FB0056B-97C6-4E38-8862-5E74E9866A0E}">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L24:L25</xm:sqref>
        </x14:conditionalFormatting>
        <x14:conditionalFormatting xmlns:xm="http://schemas.microsoft.com/office/excel/2006/main">
          <x14:cfRule type="dataBar" id="{D7FA930C-6BB9-43DB-9E64-7A69756A853B}">
            <x14:dataBar minLength="0" maxLength="100" gradient="0">
              <x14:cfvo type="autoMin"/>
              <x14:cfvo type="autoMax"/>
              <x14:negativeFillColor rgb="FFFF0000"/>
              <x14:axisColor rgb="FF000000"/>
            </x14:dataBar>
          </x14:cfRule>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62EA7E11-6099-4E56-A64D-40206C18B2DC}">
            <x14:dataBar minLength="0" maxLength="100" gradient="0">
              <x14:cfvo type="autoMin"/>
              <x14:cfvo type="autoMax"/>
              <x14:negativeFillColor rgb="FFFF0000"/>
              <x14:axisColor rgb="FF000000"/>
            </x14:dataBar>
          </x14:cfRule>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CCA5C1D4-4992-4DB9-9EA8-FA02F8C5232C}">
            <x14:dataBar minLength="0" maxLength="100" gradient="0">
              <x14:cfvo type="autoMin"/>
              <x14:cfvo type="autoMax"/>
              <x14:negativeFillColor rgb="FFFF0000"/>
              <x14:axisColor rgb="FF000000"/>
            </x14:dataBar>
          </x14:cfRule>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41AB8808-8482-4078-A3D7-E734A7DC58D7}">
            <x14:dataBar minLength="0" maxLength="100" gradient="0">
              <x14:cfvo type="autoMin"/>
              <x14:cfvo type="autoMax"/>
              <x14:negativeFillColor rgb="FFFF0000"/>
              <x14:axisColor rgb="FF000000"/>
            </x14:dataBar>
          </x14:cfRule>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A044417B-DAC7-4006-BF57-F8C051323A03}">
            <x14:dataBar minLength="0" maxLength="100" gradient="0">
              <x14:cfvo type="autoMin"/>
              <x14:cfvo type="autoMax"/>
              <x14:negativeFillColor rgb="FFFF0000"/>
              <x14:axisColor rgb="FF000000"/>
            </x14:dataBar>
          </x14:cfRule>
          <x14:cfRule type="dataBar" id="{5F0C49AB-5B39-4A78-A711-184C3EA193D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B3513E72-7FE6-4187-B7B3-6C233C33506D}">
            <x14:dataBar minLength="0" maxLength="100" gradient="0">
              <x14:cfvo type="autoMin"/>
              <x14:cfvo type="autoMax"/>
              <x14:negativeFillColor rgb="FFFF0000"/>
              <x14:axisColor rgb="FF000000"/>
            </x14:dataBar>
          </x14:cfRule>
          <x14:cfRule type="dataBar" id="{5EDD53D6-EB83-4267-BC06-8BBFE4F9BE70}">
            <x14:dataBar minLength="0" maxLength="100" gradient="0">
              <x14:cfvo type="autoMin"/>
              <x14:cfvo type="autoMax"/>
              <x14:negativeFillColor rgb="FFFF0000"/>
              <x14:axisColor rgb="FF000000"/>
            </x14:dataBar>
          </x14:cfRule>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BD5413D0-64BC-453A-AC1D-EFEB63109F43}">
            <x14:dataBar minLength="0" maxLength="100" gradient="0">
              <x14:cfvo type="autoMin"/>
              <x14:cfvo type="autoMax"/>
              <x14:negativeFillColor rgb="FFFF0000"/>
              <x14:axisColor rgb="FF000000"/>
            </x14:dataBar>
          </x14:cfRule>
          <x14:cfRule type="dataBar" id="{7D1962B1-E78E-4B29-A762-77F83DE57BD4}">
            <x14:dataBar minLength="0" maxLength="100" gradient="0">
              <x14:cfvo type="autoMin"/>
              <x14:cfvo type="autoMax"/>
              <x14:negativeFillColor rgb="FFFF0000"/>
              <x14:axisColor rgb="FF000000"/>
            </x14:dataBar>
          </x14:cfRule>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00E816E6-C751-48CE-9C7B-ECDAF5C82542}">
            <x14:dataBar minLength="0" maxLength="100" gradient="0">
              <x14:cfvo type="autoMin"/>
              <x14:cfvo type="autoMax"/>
              <x14:negativeFillColor rgb="FFFF0000"/>
              <x14:axisColor rgb="FF000000"/>
            </x14:dataBar>
          </x14:cfRule>
          <x14:cfRule type="dataBar" id="{567D480A-8460-4812-AAF7-0CF843EC9EE1}">
            <x14:dataBar minLength="0" maxLength="100" gradient="0">
              <x14:cfvo type="autoMin"/>
              <x14:cfvo type="autoMax"/>
              <x14:negativeFillColor rgb="FFFF0000"/>
              <x14:axisColor rgb="FF000000"/>
            </x14:dataBar>
          </x14:cfRule>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A54701AE-1A3A-4876-9E52-284D57396D4F}">
            <x14:dataBar minLength="0" maxLength="100" gradient="0">
              <x14:cfvo type="autoMin"/>
              <x14:cfvo type="autoMax"/>
              <x14:negativeFillColor rgb="FFFF0000"/>
              <x14:axisColor rgb="FF000000"/>
            </x14:dataBar>
          </x14:cfRule>
          <x14:cfRule type="dataBar" id="{817EFE10-CB44-4172-8ACB-3F4052B7CC85}">
            <x14:dataBar minLength="0" maxLength="100" gradient="0">
              <x14:cfvo type="autoMin"/>
              <x14:cfvo type="autoMax"/>
              <x14:negativeFillColor rgb="FFFF0000"/>
              <x14:axisColor rgb="FF000000"/>
            </x14:dataBar>
          </x14:cfRule>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25E62F1F-3A74-4D26-805B-3A1B39A9B55D}">
            <x14:dataBar minLength="0" maxLength="100" gradient="0">
              <x14:cfvo type="autoMin"/>
              <x14:cfvo type="autoMax"/>
              <x14:negativeFillColor rgb="FFFF0000"/>
              <x14:axisColor rgb="FF000000"/>
            </x14:dataBar>
          </x14:cfRule>
          <x14:cfRule type="dataBar" id="{0782CCBC-E9EA-4143-A49A-46F373D71256}">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AE078089-39AF-44A5-B0B1-AC5E332AF048}">
            <x14:dataBar minLength="0" maxLength="100" gradient="0">
              <x14:cfvo type="autoMin"/>
              <x14:cfvo type="autoMax"/>
              <x14:negativeFillColor rgb="FFFF0000"/>
              <x14:axisColor rgb="FF000000"/>
            </x14:dataBar>
          </x14:cfRule>
          <x14:cfRule type="dataBar" id="{BF01D5B6-7935-4E49-A383-658B5F19ACE2}">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E92B623D-E557-46CC-9643-F7469BC2C615}">
            <x14:dataBar minLength="0" maxLength="100" gradient="0">
              <x14:cfvo type="autoMin"/>
              <x14:cfvo type="autoMax"/>
              <x14:negativeFillColor rgb="FFFF0000"/>
              <x14:axisColor rgb="FF000000"/>
            </x14:dataBar>
          </x14:cfRule>
          <x14:cfRule type="dataBar" id="{49A23BFA-03C1-4B84-9055-52B404C9442A}">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9EDECE16-5CDF-4A2C-B6E9-67792D5C22F4}">
            <x14:dataBar minLength="0" maxLength="100" gradient="0">
              <x14:cfvo type="autoMin"/>
              <x14:cfvo type="autoMax"/>
              <x14:negativeFillColor rgb="FFFF0000"/>
              <x14:axisColor rgb="FF000000"/>
            </x14:dataBar>
          </x14:cfRule>
          <x14:cfRule type="dataBar" id="{5F08BFAB-CA80-4134-9F09-0895245EDA6F}">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C382F6E3-BEF2-4905-912F-3AC7F3750167}">
            <x14:dataBar minLength="0" maxLength="100" gradient="0">
              <x14:cfvo type="autoMin"/>
              <x14:cfvo type="autoMax"/>
              <x14:negativeFillColor rgb="FFFF0000"/>
              <x14:axisColor rgb="FF000000"/>
            </x14:dataBar>
          </x14:cfRule>
          <x14:cfRule type="dataBar" id="{C511AA36-A68D-4489-912F-98478A0E7062}">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0FC03B87-0142-4A81-8136-222A303BC4C4}">
            <x14:dataBar minLength="0" maxLength="100" gradient="0">
              <x14:cfvo type="autoMin"/>
              <x14:cfvo type="autoMax"/>
              <x14:negativeFillColor rgb="FFFF0000"/>
              <x14:axisColor rgb="FF000000"/>
            </x14:dataBar>
          </x14:cfRule>
          <x14:cfRule type="dataBar" id="{D0248853-A50F-4C6A-B01B-6AD11F536D35}">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W17 W11 W14 W20</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2A9D869A-6C85-4602-B475-B060772A9C25}">
            <x14:dataBar minLength="0" maxLength="100" gradient="0">
              <x14:cfvo type="autoMin"/>
              <x14:cfvo type="autoMax"/>
              <x14:negativeFillColor rgb="FFFF0000"/>
              <x14:axisColor rgb="FF000000"/>
            </x14:dataBar>
          </x14:cfRule>
          <x14:cfRule type="dataBar" id="{C231A6CA-9064-4E11-A1DD-1D8FBB93ABE9}">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Y11 Y17 Y14 Y20</xm:sqref>
        </x14:conditionalFormatting>
        <x14:conditionalFormatting xmlns:xm="http://schemas.microsoft.com/office/excel/2006/main">
          <x14:cfRule type="dataBar" id="{D0AE2116-1257-4C3C-9B98-9A4493587D86}">
            <x14:dataBar minLength="0" maxLength="100" gradient="0">
              <x14:cfvo type="autoMin"/>
              <x14:cfvo type="autoMax"/>
              <x14:negativeFillColor rgb="FFFF0000"/>
              <x14:axisColor rgb="FF000000"/>
            </x14:dataBar>
          </x14:cfRule>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70E8751B-C212-40BB-8236-2AF4F8061424}">
            <x14:dataBar minLength="0" maxLength="100" gradient="0">
              <x14:cfvo type="autoMin"/>
              <x14:cfvo type="autoMax"/>
              <x14:negativeFillColor rgb="FFFF0000"/>
              <x14:axisColor rgb="FF000000"/>
            </x14:dataBar>
          </x14:cfRule>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410AE29D-BECE-43E8-A30B-7F1A425CC4A4}">
            <x14:dataBar minLength="0" maxLength="100" gradient="0">
              <x14:cfvo type="autoMin"/>
              <x14:cfvo type="autoMax"/>
              <x14:negativeFillColor rgb="FFFF0000"/>
              <x14:axisColor rgb="FF000000"/>
            </x14:dataBar>
          </x14:cfRule>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E3AEA625-B491-435D-9A47-C10D802D47A9}">
            <x14:dataBar minLength="0" maxLength="100" gradient="0">
              <x14:cfvo type="autoMin"/>
              <x14:cfvo type="autoMax"/>
              <x14:negativeFillColor rgb="FFFF0000"/>
              <x14:axisColor rgb="FF000000"/>
            </x14:dataBar>
          </x14:cfRule>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F4A22DDA-11B0-4EFB-9D75-7E43491F82C0}">
            <x14:dataBar minLength="0" maxLength="100" gradient="0">
              <x14:cfvo type="autoMin"/>
              <x14:cfvo type="autoMax"/>
              <x14:negativeFillColor rgb="FFFF0000"/>
              <x14:axisColor rgb="FF000000"/>
            </x14:dataBar>
          </x14:cfRule>
          <x14:cfRule type="dataBar" id="{0CF1DC37-0703-4A14-905A-C9B31C85D04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AA11 AA17 AA14 AA20</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AC17 AC11 AC14 AC20</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A2FE2B44-7840-4703-98C2-2803D531AA4B}">
            <x14:dataBar minLength="0" maxLength="100" gradient="0">
              <x14:cfvo type="autoMin"/>
              <x14:cfvo type="autoMax"/>
              <x14:negativeFillColor rgb="FFFF0000"/>
              <x14:axisColor rgb="FF000000"/>
            </x14:dataBar>
          </x14:cfRule>
          <x14:cfRule type="dataBar" id="{F8884C67-F1E6-4002-926A-415487C14F74}">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AG17 AG11 AG14 AG20</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AI17 AI11 AI14 AI20</xm:sqref>
        </x14:conditionalFormatting>
        <x14:conditionalFormatting xmlns:xm="http://schemas.microsoft.com/office/excel/2006/main">
          <x14:cfRule type="dataBar" id="{1EB391FE-F982-4095-AB64-53CD3101D209}">
            <x14:dataBar minLength="0" maxLength="100" gradient="0">
              <x14:cfvo type="autoMin"/>
              <x14:cfvo type="autoMax"/>
              <x14:negativeFillColor rgb="FFFF0000"/>
              <x14:axisColor rgb="FF000000"/>
            </x14:dataBar>
          </x14:cfRule>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3EB05779-3FCF-4DC6-802C-B2CD0EDCE339}">
            <x14:dataBar minLength="0" maxLength="100" gradient="0">
              <x14:cfvo type="autoMin"/>
              <x14:cfvo type="autoMax"/>
              <x14:negativeFillColor rgb="FFFF0000"/>
              <x14:axisColor rgb="FF000000"/>
            </x14:dataBar>
          </x14:cfRule>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5FA82402-DEA0-409F-8CB0-67AEC355200B}">
            <x14:dataBar minLength="0" maxLength="100" gradient="0">
              <x14:cfvo type="autoMin"/>
              <x14:cfvo type="autoMax"/>
              <x14:negativeFillColor rgb="FFFF0000"/>
              <x14:axisColor rgb="FF000000"/>
            </x14:dataBar>
          </x14:cfRule>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47D69ED3-F35B-40C4-A757-D95162D18DCF}">
            <x14:dataBar minLength="0" maxLength="100" gradient="0">
              <x14:cfvo type="autoMin"/>
              <x14:cfvo type="autoMax"/>
              <x14:negativeFillColor rgb="FFFF0000"/>
              <x14:axisColor rgb="FF000000"/>
            </x14:dataBar>
          </x14:cfRule>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2E98F6EF-0BFA-489B-9F8B-851CDA55FEAA}">
            <x14:dataBar minLength="0" maxLength="100" gradient="0">
              <x14:cfvo type="autoMin"/>
              <x14:cfvo type="autoMax"/>
              <x14:negativeFillColor rgb="FFFF0000"/>
              <x14:axisColor rgb="FF000000"/>
            </x14:dataBar>
          </x14:cfRule>
          <x14:cfRule type="dataBar" id="{A9945FAA-F08D-4A59-9D38-1F291AF41553}">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75403DB1-3153-4E11-BA5A-7B5910A8B099}">
            <x14:dataBar minLength="0" maxLength="100" gradient="0">
              <x14:cfvo type="autoMin"/>
              <x14:cfvo type="autoMax"/>
              <x14:negativeFillColor rgb="FFFF0000"/>
              <x14:axisColor rgb="FF000000"/>
            </x14:dataBar>
          </x14:cfRule>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EE6CEF77-77D3-4BF6-B1C2-D7FDE636195B}">
            <x14:dataBar minLength="0" maxLength="100" gradient="0">
              <x14:cfvo type="autoMin"/>
              <x14:cfvo type="autoMax"/>
              <x14:negativeFillColor rgb="FFFF0000"/>
              <x14:axisColor rgb="FF000000"/>
            </x14:dataBar>
          </x14:cfRule>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AK17 AK11 AK14 AK20</xm:sqref>
        </x14:conditionalFormatting>
        <x14:conditionalFormatting xmlns:xm="http://schemas.microsoft.com/office/excel/2006/main">
          <x14:cfRule type="dataBar" id="{1C9D1AF6-75FC-45D8-AF36-FEB7A6C7E3BA}">
            <x14:dataBar minLength="0" maxLength="100" gradient="0">
              <x14:cfvo type="autoMin"/>
              <x14:cfvo type="autoMax"/>
              <x14:negativeFillColor rgb="FFFF0000"/>
              <x14:axisColor rgb="FF000000"/>
            </x14:dataBar>
          </x14:cfRule>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DC5A412B-E45D-4DCF-AE6E-5CC114BB4B35}">
            <x14:dataBar minLength="0" maxLength="100" gradient="0">
              <x14:cfvo type="autoMin"/>
              <x14:cfvo type="autoMax"/>
              <x14:negativeFillColor rgb="FFFF0000"/>
              <x14:axisColor rgb="FF000000"/>
            </x14:dataBar>
          </x14:cfRule>
          <x14:cfRule type="dataBar" id="{8F148A06-A6AB-439E-98BD-D88646A60B38}">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CF7B900E-CB84-4EC0-B014-2AE5A89DEC79}">
            <x14:dataBar minLength="0" maxLength="100" gradient="0">
              <x14:cfvo type="autoMin"/>
              <x14:cfvo type="autoMax"/>
              <x14:negativeFillColor rgb="FFFF0000"/>
              <x14:axisColor rgb="FF000000"/>
            </x14:dataBar>
          </x14:cfRule>
          <x14:cfRule type="dataBar" id="{E71F8D7D-D32B-43CB-989A-C21A63531C0C}">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AM17 AM11 AM14 AM20</xm:sqref>
        </x14:conditionalFormatting>
        <x14:conditionalFormatting xmlns:xm="http://schemas.microsoft.com/office/excel/2006/main">
          <x14:cfRule type="dataBar" id="{888603ED-B336-4A35-A2C4-2F446062A86A}">
            <x14:dataBar minLength="0" maxLength="100" gradient="0">
              <x14:cfvo type="autoMin"/>
              <x14:cfvo type="autoMax"/>
              <x14:negativeFillColor rgb="FFFF0000"/>
              <x14:axisColor rgb="FF000000"/>
            </x14:dataBar>
          </x14:cfRule>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6C8052BF-3DA1-477E-90EE-5254D87BC253}">
            <x14:dataBar minLength="0" maxLength="100" gradient="0">
              <x14:cfvo type="autoMin"/>
              <x14:cfvo type="autoMax"/>
              <x14:negativeFillColor rgb="FFFF0000"/>
              <x14:axisColor rgb="FF000000"/>
            </x14:dataBar>
          </x14:cfRule>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AC86C900-3F34-493A-AF12-C413E67D8153}">
            <x14:dataBar minLength="0" maxLength="100" gradient="0">
              <x14:cfvo type="autoMin"/>
              <x14:cfvo type="autoMax"/>
              <x14:negativeFillColor rgb="FFFF0000"/>
              <x14:axisColor rgb="FF000000"/>
            </x14:dataBar>
          </x14:cfRule>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8CA43ACB-55C9-4B2E-9CBF-4D8F9780B332}">
            <x14:dataBar minLength="0" maxLength="100" gradient="0">
              <x14:cfvo type="autoMin"/>
              <x14:cfvo type="autoMax"/>
              <x14:negativeFillColor rgb="FFFF0000"/>
              <x14:axisColor rgb="FF000000"/>
            </x14:dataBar>
          </x14:cfRule>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DBF26505-0F14-407F-A5E7-9CA6C733E4C3}">
            <x14:dataBar minLength="0" maxLength="100" gradient="0">
              <x14:cfvo type="autoMin"/>
              <x14:cfvo type="autoMax"/>
              <x14:negativeFillColor rgb="FFFF0000"/>
              <x14:axisColor rgb="FF000000"/>
            </x14:dataBar>
          </x14:cfRule>
          <x14:cfRule type="dataBar" id="{B5BCB48D-95B7-4087-8A0C-36AB9F842F86}">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AO17 AO11 AO14 AO20</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30DFCB8E-ABBC-4DB2-A8A3-2E31620ECFD6}">
            <x14:dataBar minLength="0" maxLength="100" gradient="0">
              <x14:cfvo type="autoMin"/>
              <x14:cfvo type="autoMax"/>
              <x14:negativeFillColor rgb="FFFF0000"/>
              <x14:axisColor rgb="FF000000"/>
            </x14:dataBar>
          </x14:cfRule>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C3A2AAEB-76C5-4D5A-9521-C039EE4B374B}">
            <x14:dataBar minLength="0" maxLength="100" gradient="0">
              <x14:cfvo type="autoMin"/>
              <x14:cfvo type="autoMax"/>
              <x14:negativeFillColor rgb="FFFF0000"/>
              <x14:axisColor rgb="FF000000"/>
            </x14:dataBar>
          </x14:cfRule>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4D6C7A0B-1A45-4CB6-BB8D-68777F69E6F9}">
            <x14:dataBar minLength="0" maxLength="100" gradient="0">
              <x14:cfvo type="autoMin"/>
              <x14:cfvo type="autoMax"/>
              <x14:negativeFillColor rgb="FFFF0000"/>
              <x14:axisColor rgb="FF000000"/>
            </x14:dataBar>
          </x14:cfRule>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BB808DF6-44B6-4E32-96A6-B294149B566E}">
            <x14:dataBar minLength="0" maxLength="100" gradient="0">
              <x14:cfvo type="autoMin"/>
              <x14:cfvo type="autoMax"/>
              <x14:negativeFillColor rgb="FFFF0000"/>
              <x14:axisColor rgb="FF000000"/>
            </x14:dataBar>
          </x14:cfRule>
          <x14:cfRule type="dataBar" id="{88D8ACA2-F1B0-4DAB-AF22-B353F1F7398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02DA0F41-CB1C-4656-AAF6-3970704E7B39}">
            <x14:dataBar minLength="0" maxLength="100" gradient="0">
              <x14:cfvo type="autoMin"/>
              <x14:cfvo type="autoMax"/>
              <x14:negativeFillColor rgb="FFFF0000"/>
              <x14:axisColor rgb="FF000000"/>
            </x14:dataBar>
          </x14:cfRule>
          <x14:cfRule type="dataBar" id="{DEA5D899-48CD-4552-97C1-92F75CF5A077}">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1D3DF06A-BFE7-4653-91BD-035D9197217F}">
            <x14:dataBar minLength="0" maxLength="100" gradient="0">
              <x14:cfvo type="autoMin"/>
              <x14:cfvo type="autoMax"/>
              <x14:negativeFillColor rgb="FFFF0000"/>
              <x14:axisColor rgb="FF000000"/>
            </x14:dataBar>
          </x14:cfRule>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541C5A53-D60A-4830-931B-113956066157}">
            <x14:dataBar minLength="0" maxLength="100" gradient="0">
              <x14:cfvo type="autoMin"/>
              <x14:cfvo type="autoMax"/>
              <x14:negativeFillColor rgb="FFFF0000"/>
              <x14:axisColor rgb="FF000000"/>
            </x14:dataBar>
          </x14:cfRule>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64E42F9C-5310-4F88-B1ED-D2E714E0DD73}">
            <x14:dataBar minLength="0" maxLength="100" gradient="0">
              <x14:cfvo type="autoMin"/>
              <x14:cfvo type="autoMax"/>
              <x14:negativeFillColor rgb="FFFF0000"/>
              <x14:axisColor rgb="FF000000"/>
            </x14:dataBar>
          </x14:cfRule>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5D9C8E8-1F20-4FD8-868D-3302AC74D102}">
            <x14:dataBar minLength="0" maxLength="100" gradient="0">
              <x14:cfvo type="autoMin"/>
              <x14:cfvo type="autoMax"/>
              <x14:negativeFillColor rgb="FFFF0000"/>
              <x14:axisColor rgb="FF000000"/>
            </x14:dataBar>
          </x14:cfRule>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B12D2CA8-6783-4D80-AD44-EFE1972CC94B}">
            <x14:dataBar minLength="0" maxLength="100" gradient="0">
              <x14:cfvo type="autoMin"/>
              <x14:cfvo type="autoMax"/>
              <x14:negativeFillColor rgb="FFFF0000"/>
              <x14:axisColor rgb="FF000000"/>
            </x14:dataBar>
          </x14:cfRule>
          <x14:cfRule type="dataBar" id="{AE025475-09D8-495F-9893-EC4F7F976CA9}">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95D8A8CD-2555-43B3-8EA7-A328EDD47147}">
            <x14:dataBar minLength="0" maxLength="100" gradient="0">
              <x14:cfvo type="autoMin"/>
              <x14:cfvo type="autoMax"/>
              <x14:negativeFillColor rgb="FFFF0000"/>
              <x14:axisColor rgb="FF000000"/>
            </x14:dataBar>
          </x14:cfRule>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CB64B4F3-8792-4853-B26D-909DFE319588}">
            <x14:dataBar minLength="0" maxLength="100" gradient="0">
              <x14:cfvo type="autoMin"/>
              <x14:cfvo type="autoMax"/>
              <x14:negativeFillColor rgb="FFFF0000"/>
              <x14:axisColor rgb="FF000000"/>
            </x14:dataBar>
          </x14:cfRule>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CB62105F-665A-4065-A9BD-3F5FE5549069}">
            <x14:dataBar minLength="0" maxLength="100" gradient="0">
              <x14:cfvo type="autoMin"/>
              <x14:cfvo type="autoMax"/>
              <x14:negativeFillColor rgb="FFFF0000"/>
              <x14:axisColor rgb="FF000000"/>
            </x14:dataBar>
          </x14:cfRule>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EF52F6BA-9C6C-421A-96E3-38506C444D44}">
            <x14:dataBar minLength="0" maxLength="100" gradient="0">
              <x14:cfvo type="autoMin"/>
              <x14:cfvo type="autoMax"/>
              <x14:negativeFillColor rgb="FFFF0000"/>
              <x14:axisColor rgb="FF000000"/>
            </x14:dataBar>
          </x14:cfRule>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9FA809EB-21F0-4AD3-A238-B605D88300AB}">
            <x14:dataBar minLength="0" maxLength="100" gradient="0">
              <x14:cfvo type="autoMin"/>
              <x14:cfvo type="autoMax"/>
              <x14:negativeFillColor rgb="FFFF0000"/>
              <x14:axisColor rgb="FF000000"/>
            </x14:dataBar>
          </x14:cfRule>
          <x14:cfRule type="dataBar" id="{458FDA31-EE35-4502-998F-CC54E9275C5A}">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AW17 AW11 AW14 AW20</xm:sqref>
        </x14:conditionalFormatting>
        <x14:conditionalFormatting xmlns:xm="http://schemas.microsoft.com/office/excel/2006/main">
          <x14:cfRule type="dataBar" id="{D4BAC63F-4B02-476A-98A2-6C20053CF6A5}">
            <x14:dataBar minLength="0" maxLength="100" gradient="0">
              <x14:cfvo type="autoMin"/>
              <x14:cfvo type="autoMax"/>
              <x14:negativeFillColor rgb="FFFF0000"/>
              <x14:axisColor rgb="FF000000"/>
            </x14:dataBar>
          </x14:cfRule>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D71B7605-28CA-41F6-A15A-5833A79EFEB6}">
            <x14:dataBar minLength="0" maxLength="100" gradient="0">
              <x14:cfvo type="autoMin"/>
              <x14:cfvo type="autoMax"/>
              <x14:negativeFillColor rgb="FFFF0000"/>
              <x14:axisColor rgb="FF000000"/>
            </x14:dataBar>
          </x14:cfRule>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3FF836EC-B63B-4D4C-B5FA-F3D0318FEDBC}">
            <x14:dataBar minLength="0" maxLength="100" gradient="0">
              <x14:cfvo type="autoMin"/>
              <x14:cfvo type="autoMax"/>
              <x14:negativeFillColor rgb="FFFF0000"/>
              <x14:axisColor rgb="FF000000"/>
            </x14:dataBar>
          </x14:cfRule>
          <xm:sqref>AW18:AW19 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88428232-A988-41E4-AB79-570C89961447}">
            <x14:dataBar minLength="0" maxLength="100" gradient="0">
              <x14:cfvo type="autoMin"/>
              <x14:cfvo type="autoMax"/>
              <x14:negativeFillColor rgb="FFFF0000"/>
              <x14:axisColor rgb="FF000000"/>
            </x14:dataBar>
          </x14:cfRule>
          <x14:cfRule type="dataBar" id="{1AE575A0-21B9-469F-9EEA-CF8325ABB05F}">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565AFB36-437F-4643-BDDC-B8D7B3D3B920}">
            <x14:dataBar minLength="0" maxLength="100" gradient="0">
              <x14:cfvo type="autoMin"/>
              <x14:cfvo type="autoMax"/>
              <x14:negativeFillColor rgb="FFFF0000"/>
              <x14:axisColor rgb="FF000000"/>
            </x14:dataBar>
          </x14:cfRule>
          <x14:cfRule type="dataBar" id="{746CC53C-748F-4C7A-B90C-5DEC2053161F}">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57966715-9E2B-492D-94A0-EF067CD3E200}">
            <x14:dataBar minLength="0" maxLength="100" gradient="0">
              <x14:cfvo type="autoMin"/>
              <x14:cfvo type="autoMax"/>
              <x14:negativeFillColor rgb="FFFF0000"/>
              <x14:axisColor rgb="FF000000"/>
            </x14:dataBar>
          </x14:cfRule>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EBE3A671-F5E1-49FF-A9C3-785E75CE1370}">
            <x14:dataBar minLength="0" maxLength="100" gradient="0">
              <x14:cfvo type="autoMin"/>
              <x14:cfvo type="autoMax"/>
              <x14:negativeFillColor rgb="FFFF0000"/>
              <x14:axisColor rgb="FF000000"/>
            </x14:dataBar>
          </x14:cfRule>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4325284A-6555-4BFB-92A2-CC33F7DE9A3E}">
            <x14:dataBar minLength="0" maxLength="100" gradient="0">
              <x14:cfvo type="autoMin"/>
              <x14:cfvo type="autoMax"/>
              <x14:negativeFillColor rgb="FFFF0000"/>
              <x14:axisColor rgb="FF000000"/>
            </x14:dataBar>
          </x14:cfRule>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49F1446C-0B9D-47E2-B827-5916DFDDC334}">
            <x14:dataBar minLength="0" maxLength="100" gradient="0">
              <x14:cfvo type="autoMin"/>
              <x14:cfvo type="autoMax"/>
              <x14:negativeFillColor rgb="FFFF0000"/>
              <x14:axisColor rgb="FF000000"/>
            </x14:dataBar>
          </x14:cfRule>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F9C1BBA7-60E4-4F8A-99E1-273D6D6F5327}">
            <x14:dataBar minLength="0" maxLength="100" gradient="0">
              <x14:cfvo type="autoMin"/>
              <x14:cfvo type="autoMax"/>
              <x14:negativeFillColor rgb="FFFF0000"/>
              <x14:axisColor rgb="FF000000"/>
            </x14:dataBar>
          </x14:cfRule>
          <x14:cfRule type="dataBar" id="{7E38F0D0-CFD2-4BB5-AB4E-41EDD545B593}">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6F977715-C7B6-4A15-998D-B78BCA78A117}">
            <x14:dataBar minLength="0" maxLength="100" gradient="0">
              <x14:cfvo type="autoMin"/>
              <x14:cfvo type="autoMax"/>
              <x14:negativeFillColor rgb="FFFF0000"/>
              <x14:axisColor rgb="FF000000"/>
            </x14:dataBar>
          </x14:cfRule>
          <x14:cfRule type="dataBar" id="{85ED789B-9BB5-4B48-9CAC-3F6AD1E89B04}">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5DABC25C-46C4-49E4-9E4C-52F8D7707486}">
            <x14:dataBar minLength="0" maxLength="100" gradient="0">
              <x14:cfvo type="autoMin"/>
              <x14:cfvo type="autoMax"/>
              <x14:negativeFillColor rgb="FFFF0000"/>
              <x14:axisColor rgb="FF000000"/>
            </x14:dataBar>
          </x14:cfRule>
          <x14:cfRule type="dataBar" id="{31CF4868-4BB1-48CB-B48B-32824EC4E4E9}">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BA17 BA11 BA14 BA20</xm:sqref>
        </x14:conditionalFormatting>
        <x14:conditionalFormatting xmlns:xm="http://schemas.microsoft.com/office/excel/2006/main">
          <x14:cfRule type="dataBar" id="{F52EA5AB-C18C-4AA0-9AB3-B97F0F09F6DB}">
            <x14:dataBar minLength="0" maxLength="100" gradient="0">
              <x14:cfvo type="autoMin"/>
              <x14:cfvo type="autoMax"/>
              <x14:negativeFillColor rgb="FFFF0000"/>
              <x14:axisColor rgb="FF000000"/>
            </x14:dataBar>
          </x14:cfRule>
          <x14:cfRule type="dataBar" id="{B95AB38A-C9B8-4C44-9046-8FE01914C665}">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56875940-979B-4894-91FC-4373231C9A4B}">
            <x14:dataBar minLength="0" maxLength="100" gradient="0">
              <x14:cfvo type="autoMin"/>
              <x14:cfvo type="autoMax"/>
              <x14:negativeFillColor rgb="FFFF0000"/>
              <x14:axisColor rgb="FF000000"/>
            </x14:dataBar>
          </x14:cfRule>
          <x14:cfRule type="dataBar" id="{CEE13FE2-75CD-44A9-8081-27C741162FCE}">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C14B8D78-1B39-47B5-BCF9-3F40AFA134E6}">
            <x14:dataBar minLength="0" maxLength="100" gradient="0">
              <x14:cfvo type="autoMin"/>
              <x14:cfvo type="autoMax"/>
              <x14:negativeFillColor rgb="FFFF0000"/>
              <x14:axisColor rgb="FF000000"/>
            </x14:dataBar>
          </x14:cfRule>
          <x14:cfRule type="dataBar" id="{4915A0FD-CF0B-413A-A652-C4951A0788EB}">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 BG9:BG10 BK9:BK10 BI9:BI10 BM9:BM10 BO9:BO10 BQ9:BQ10 BS9:BS10 BU9:BU10 BY9:BY10 CA9:CA10 CC9:CC10 CE9:CE10 CG9:CG10 CI9:CI10 BE9:BE10 BW9:BW10</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BC9:BC22 BE9:BE22 BG9:BG22 BI9:BI22 BM9:BM22 BO9:BO22 BQ9:BQ22 BS9:BS22 BU9:BU22 BW9:BW22 BY9:BY22 CA9:CA22 CC9:CC22 CE9:CE22 CG9:CG22 CI9:CI22 BK9:BK22</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 BG12:BG13 BK12:BK13 BI12:BI13 BM12:BM13 BO12:BO13 BQ12:BQ13 BS12:BS13 BW12:BW13 BU12:BU13 BY12:BY13 CA12:CA13 CC12:CC13 CE12:CE13 CG12:CG13 CI12:CI13 BE12:BE13</xm:sqref>
        </x14:conditionalFormatting>
        <x14:conditionalFormatting xmlns:xm="http://schemas.microsoft.com/office/excel/2006/main">
          <x14:cfRule type="dataBar" id="{F48AF002-3E49-4113-8A0B-8E8E77509024}">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 BG15:BG16 BK15:BK16 BI15:BI16 BM15:BM16 BO15:BO16 BQ15:BQ16 BS15:BS16 BW15:BW16 BU15:BU16 BY15:BY16 CA15:CA16 CC15:CC16 CE15:CE16 CG15:CG16 CI15:CI16 BE15:BE16</xm:sqref>
        </x14:conditionalFormatting>
        <x14:conditionalFormatting xmlns:xm="http://schemas.microsoft.com/office/excel/2006/main">
          <x14:cfRule type="dataBar" id="{01844F0F-A2A3-4FC4-9EA4-1F0B7DBCFF3B}">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 BG18:BG19 BK18:BK19 BI18:BI19 BM18:BM19 BO18:BO19 BQ18:BQ19 BS18:BS19 BW18:BW19 BU18:BU19 BY18:BY19 CA18:CA19 CC18:CC19 CE18:CE19 CG18:CG19 CI18:CI19 BE18:BE19</xm:sqref>
        </x14:conditionalFormatting>
        <x14:conditionalFormatting xmlns:xm="http://schemas.microsoft.com/office/excel/2006/main">
          <x14:cfRule type="dataBar" id="{17FC96A7-3DCE-49CA-A399-E96435D6D90A}">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 BG21:BG22 BK21:BK22 BI21:BI22 BM21:BM22 BO21:BO22 BQ21:BQ22 BS21:BS22 BW21:BW22 BU21:BU22 BY21:BY22 CA21:CA22 CC21:CC22 CE21:CE22 CG21:CG22 CI21:CI22 BE21:BE22</xm:sqref>
        </x14:conditionalFormatting>
        <x14:conditionalFormatting xmlns:xm="http://schemas.microsoft.com/office/excel/2006/main">
          <x14:cfRule type="dataBar" id="{3A45E8CD-C98D-449E-9F9D-0851BB8C015D}">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87C0B1ED-A878-433E-A4FF-F439D2B7359E}">
            <x14:dataBar minLength="0" maxLength="100" gradient="0">
              <x14:cfvo type="autoMin"/>
              <x14:cfvo type="autoMax"/>
              <x14:negativeFillColor rgb="FFFF0000"/>
              <x14:axisColor rgb="FF000000"/>
            </x14:dataBar>
          </x14:cfRule>
          <x14:cfRule type="dataBar" id="{41260C73-33BD-4040-90B3-88E0065B1968}">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9838EEAC-5692-4A41-9B44-43A0AC38EE21}">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292F6282-7EF0-424C-A67E-985DE883837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A5F535EA-07F5-4D1D-9E36-EA696AF58292}">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C16A58A2-FC11-4A19-8BAD-CD2AB0EA967C}">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036AB39C-C034-4FAF-9735-D31B86477D5C}">
            <x14:dataBar minLength="0" maxLength="100" gradient="0">
              <x14:cfvo type="autoMin"/>
              <x14:cfvo type="autoMax"/>
              <x14:negativeFillColor rgb="FFFF0000"/>
              <x14:axisColor rgb="FF000000"/>
            </x14:dataBar>
          </x14:cfRule>
          <x14:cfRule type="dataBar" id="{F6ACF67E-7C92-4CEA-94F9-FD8FA21651C2}">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9FD05D31-6A1C-4B50-8937-9F370CAFFA7C}">
            <x14:dataBar minLength="0" maxLength="100" gradient="0">
              <x14:cfvo type="autoMin"/>
              <x14:cfvo type="autoMax"/>
              <x14:negativeFillColor rgb="FFFF0000"/>
              <x14:axisColor rgb="FF000000"/>
            </x14:dataBar>
          </x14:cfRule>
          <xm:sqref>BG12:BG13</xm:sqref>
        </x14:conditionalFormatting>
        <x14:conditionalFormatting xmlns:xm="http://schemas.microsoft.com/office/excel/2006/main">
          <x14:cfRule type="dataBar" id="{CD387AEA-5CDB-4CD7-AE86-618C5FEA63B8}">
            <x14:dataBar minLength="0" maxLength="100" gradient="0">
              <x14:cfvo type="autoMin"/>
              <x14:cfvo type="autoMax"/>
              <x14:negativeFillColor rgb="FFFF0000"/>
              <x14:axisColor rgb="FF000000"/>
            </x14:dataBar>
          </x14:cfRule>
          <xm:sqref>BG15:BG16</xm:sqref>
        </x14:conditionalFormatting>
        <x14:conditionalFormatting xmlns:xm="http://schemas.microsoft.com/office/excel/2006/main">
          <x14:cfRule type="dataBar" id="{99B7B1B6-CA45-42F2-9121-5F4C4DD4D71A}">
            <x14:dataBar minLength="0" maxLength="100" gradient="0">
              <x14:cfvo type="autoMin"/>
              <x14:cfvo type="autoMax"/>
              <x14:negativeFillColor rgb="FFFF0000"/>
              <x14:axisColor rgb="FF000000"/>
            </x14:dataBar>
          </x14:cfRule>
          <xm:sqref>BG18:BG19</xm:sqref>
        </x14:conditionalFormatting>
        <x14:conditionalFormatting xmlns:xm="http://schemas.microsoft.com/office/excel/2006/main">
          <x14:cfRule type="dataBar" id="{04C1A993-31FD-4396-819E-39BB210ECFA3}">
            <x14:dataBar minLength="0" maxLength="100" gradient="0">
              <x14:cfvo type="autoMin"/>
              <x14:cfvo type="autoMax"/>
              <x14:negativeFillColor rgb="FFFF0000"/>
              <x14:axisColor rgb="FF000000"/>
            </x14:dataBar>
          </x14:cfRule>
          <xm:sqref>BG21:BG22</xm:sqref>
        </x14:conditionalFormatting>
        <x14:conditionalFormatting xmlns:xm="http://schemas.microsoft.com/office/excel/2006/main">
          <x14:cfRule type="dataBar" id="{3BCCF3BF-FD18-4E42-8469-627869DC01A1}">
            <x14:dataBar minLength="0" maxLength="100" gradient="0">
              <x14:cfvo type="autoMin"/>
              <x14:cfvo type="autoMax"/>
              <x14:negativeFillColor rgb="FFFF0000"/>
              <x14:axisColor rgb="FF000000"/>
            </x14:dataBar>
          </x14:cfRule>
          <x14:cfRule type="dataBar" id="{3B7C2BAB-7165-41E2-AEC0-CA5449757E86}">
            <x14:dataBar minLength="0" maxLength="100" gradient="0">
              <x14:cfvo type="autoMin"/>
              <x14:cfvo type="autoMax"/>
              <x14:negativeFillColor rgb="FFFF0000"/>
              <x14:axisColor rgb="FF000000"/>
            </x14:dataBar>
          </x14:cfRule>
          <xm:sqref>BG24:BG25</xm:sqref>
        </x14:conditionalFormatting>
        <x14:conditionalFormatting xmlns:xm="http://schemas.microsoft.com/office/excel/2006/main">
          <x14:cfRule type="dataBar" id="{DD09F1A3-715E-46B4-9330-BD1D3FF829E6}">
            <x14:dataBar minLength="0" maxLength="100" gradient="0">
              <x14:cfvo type="autoMin"/>
              <x14:cfvo type="autoMax"/>
              <x14:negativeFillColor rgb="FFFF0000"/>
              <x14:axisColor rgb="FF000000"/>
            </x14:dataBar>
          </x14:cfRule>
          <xm:sqref>BI12:BI13</xm:sqref>
        </x14:conditionalFormatting>
        <x14:conditionalFormatting xmlns:xm="http://schemas.microsoft.com/office/excel/2006/main">
          <x14:cfRule type="dataBar" id="{3066F1CB-FB31-47C0-AB65-4E7AC9E9887B}">
            <x14:dataBar minLength="0" maxLength="100" gradient="0">
              <x14:cfvo type="autoMin"/>
              <x14:cfvo type="autoMax"/>
              <x14:negativeFillColor rgb="FFFF0000"/>
              <x14:axisColor rgb="FF000000"/>
            </x14:dataBar>
          </x14:cfRule>
          <xm:sqref>BI15:BI16</xm:sqref>
        </x14:conditionalFormatting>
        <x14:conditionalFormatting xmlns:xm="http://schemas.microsoft.com/office/excel/2006/main">
          <x14:cfRule type="dataBar" id="{CFCE28A2-9E97-4714-9D71-FA872970CA1F}">
            <x14:dataBar minLength="0" maxLength="100" gradient="0">
              <x14:cfvo type="autoMin"/>
              <x14:cfvo type="autoMax"/>
              <x14:negativeFillColor rgb="FFFF0000"/>
              <x14:axisColor rgb="FF000000"/>
            </x14:dataBar>
          </x14:cfRule>
          <xm:sqref>BI18:BI19</xm:sqref>
        </x14:conditionalFormatting>
        <x14:conditionalFormatting xmlns:xm="http://schemas.microsoft.com/office/excel/2006/main">
          <x14:cfRule type="dataBar" id="{DCE89B39-3FCC-455E-8FF2-6224192B4F26}">
            <x14:dataBar minLength="0" maxLength="100" gradient="0">
              <x14:cfvo type="autoMin"/>
              <x14:cfvo type="autoMax"/>
              <x14:negativeFillColor rgb="FFFF0000"/>
              <x14:axisColor rgb="FF000000"/>
            </x14:dataBar>
          </x14:cfRule>
          <xm:sqref>BI21:BI22</xm:sqref>
        </x14:conditionalFormatting>
        <x14:conditionalFormatting xmlns:xm="http://schemas.microsoft.com/office/excel/2006/main">
          <x14:cfRule type="dataBar" id="{FD5C48A3-693F-4115-AED2-2070F7D38433}">
            <x14:dataBar minLength="0" maxLength="100" gradient="0">
              <x14:cfvo type="autoMin"/>
              <x14:cfvo type="autoMax"/>
              <x14:negativeFillColor rgb="FFFF0000"/>
              <x14:axisColor rgb="FF000000"/>
            </x14:dataBar>
          </x14:cfRule>
          <x14:cfRule type="dataBar" id="{0837871A-2EF6-4737-9A3E-D9698615E47D}">
            <x14:dataBar minLength="0" maxLength="100" gradient="0">
              <x14:cfvo type="autoMin"/>
              <x14:cfvo type="autoMax"/>
              <x14:negativeFillColor rgb="FFFF0000"/>
              <x14:axisColor rgb="FF000000"/>
            </x14:dataBar>
          </x14:cfRule>
          <xm:sqref>BI24:BI25</xm:sqref>
        </x14:conditionalFormatting>
        <x14:conditionalFormatting xmlns:xm="http://schemas.microsoft.com/office/excel/2006/main">
          <x14:cfRule type="dataBar" id="{0A70196A-087A-4195-A504-642E98C7DC6B}">
            <x14:dataBar minLength="0" maxLength="100" gradient="0">
              <x14:cfvo type="autoMin"/>
              <x14:cfvo type="autoMax"/>
              <x14:negativeFillColor rgb="FFFF0000"/>
              <x14:axisColor rgb="FF000000"/>
            </x14:dataBar>
          </x14:cfRule>
          <x14:cfRule type="dataBar" id="{0E856F29-0394-4501-B740-E0AA4192BD80}">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31766382-311A-4C8B-80CA-9927744255D6}">
            <x14:dataBar minLength="0" maxLength="100" gradient="0">
              <x14:cfvo type="autoMin"/>
              <x14:cfvo type="autoMax"/>
              <x14:negativeFillColor rgb="FFFF0000"/>
              <x14:axisColor rgb="FF000000"/>
            </x14:dataBar>
          </x14:cfRule>
          <x14:cfRule type="dataBar" id="{48636645-6CBC-4B62-8EA0-2FDF9BF52265}">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0E268457-C365-47BB-B543-706FBA8AB1E7}">
            <x14:dataBar minLength="0" maxLength="100" gradient="0">
              <x14:cfvo type="autoMin"/>
              <x14:cfvo type="autoMax"/>
              <x14:negativeFillColor rgb="FFFF0000"/>
              <x14:axisColor rgb="FF000000"/>
            </x14:dataBar>
          </x14:cfRule>
          <x14:cfRule type="dataBar" id="{98013FF2-3BB5-4C47-99B0-A6F0D0AB500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2D382C5D-201E-41E7-BC14-3721AAE73519}">
            <x14:dataBar minLength="0" maxLength="100" gradient="0">
              <x14:cfvo type="autoMin"/>
              <x14:cfvo type="autoMax"/>
              <x14:negativeFillColor rgb="FFFF0000"/>
              <x14:axisColor rgb="FF000000"/>
            </x14:dataBar>
          </x14:cfRule>
          <x14:cfRule type="dataBar" id="{1ADF570F-BDE0-4777-BD61-E71B5B23A9C8}">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4389D3D5-5928-4171-BDD6-77BDC3457DCD}">
            <x14:dataBar minLength="0" maxLength="100" gradient="0">
              <x14:cfvo type="autoMin"/>
              <x14:cfvo type="autoMax"/>
              <x14:negativeFillColor rgb="FFFF0000"/>
              <x14:axisColor rgb="FF000000"/>
            </x14:dataBar>
          </x14:cfRule>
          <x14:cfRule type="dataBar" id="{23A68790-2E4C-4259-9D25-1F96FD0859CF}">
            <x14:dataBar minLength="0" maxLength="100" gradient="0">
              <x14:cfvo type="autoMin"/>
              <x14:cfvo type="autoMax"/>
              <x14:negativeFillColor rgb="FFFF0000"/>
              <x14:axisColor rgb="FF000000"/>
            </x14:dataBar>
          </x14:cfRule>
          <xm:sqref>BK24:BK25</xm:sqref>
        </x14:conditionalFormatting>
        <x14:conditionalFormatting xmlns:xm="http://schemas.microsoft.com/office/excel/2006/main">
          <x14:cfRule type="dataBar" id="{83D729B5-3D63-440C-9E60-322931ACBB29}">
            <x14:dataBar minLength="0" maxLength="100" gradient="0">
              <x14:cfvo type="autoMin"/>
              <x14:cfvo type="autoMax"/>
              <x14:negativeFillColor rgb="FFFF0000"/>
              <x14:axisColor rgb="FF000000"/>
            </x14:dataBar>
          </x14:cfRule>
          <xm:sqref>BM12:BM13</xm:sqref>
        </x14:conditionalFormatting>
        <x14:conditionalFormatting xmlns:xm="http://schemas.microsoft.com/office/excel/2006/main">
          <x14:cfRule type="dataBar" id="{E670535E-3CEE-46FC-A3CF-091309503DE7}">
            <x14:dataBar minLength="0" maxLength="100" gradient="0">
              <x14:cfvo type="autoMin"/>
              <x14:cfvo type="autoMax"/>
              <x14:negativeFillColor rgb="FFFF0000"/>
              <x14:axisColor rgb="FF000000"/>
            </x14:dataBar>
          </x14:cfRule>
          <xm:sqref>BM15:BM16</xm:sqref>
        </x14:conditionalFormatting>
        <x14:conditionalFormatting xmlns:xm="http://schemas.microsoft.com/office/excel/2006/main">
          <x14:cfRule type="dataBar" id="{B5C76459-BB25-4774-B2E8-BB40AF3F7622}">
            <x14:dataBar minLength="0" maxLength="100" gradient="0">
              <x14:cfvo type="autoMin"/>
              <x14:cfvo type="autoMax"/>
              <x14:negativeFillColor rgb="FFFF0000"/>
              <x14:axisColor rgb="FF000000"/>
            </x14:dataBar>
          </x14:cfRule>
          <xm:sqref>BM18:BM19</xm:sqref>
        </x14:conditionalFormatting>
        <x14:conditionalFormatting xmlns:xm="http://schemas.microsoft.com/office/excel/2006/main">
          <x14:cfRule type="dataBar" id="{F59C6114-E6DD-40C0-AEE7-AD3FA35595B9}">
            <x14:dataBar minLength="0" maxLength="100" gradient="0">
              <x14:cfvo type="autoMin"/>
              <x14:cfvo type="autoMax"/>
              <x14:negativeFillColor rgb="FFFF0000"/>
              <x14:axisColor rgb="FF000000"/>
            </x14:dataBar>
          </x14:cfRule>
          <xm:sqref>BM21:BM22</xm:sqref>
        </x14:conditionalFormatting>
        <x14:conditionalFormatting xmlns:xm="http://schemas.microsoft.com/office/excel/2006/main">
          <x14:cfRule type="dataBar" id="{283953E7-B0AD-4274-9615-AE257D10499F}">
            <x14:dataBar minLength="0" maxLength="100" gradient="0">
              <x14:cfvo type="autoMin"/>
              <x14:cfvo type="autoMax"/>
              <x14:negativeFillColor rgb="FFFF0000"/>
              <x14:axisColor rgb="FF000000"/>
            </x14:dataBar>
          </x14:cfRule>
          <x14:cfRule type="dataBar" id="{1B21F139-9FD3-4878-9647-4EEFFE4F1370}">
            <x14:dataBar minLength="0" maxLength="100" gradient="0">
              <x14:cfvo type="autoMin"/>
              <x14:cfvo type="autoMax"/>
              <x14:negativeFillColor rgb="FFFF0000"/>
              <x14:axisColor rgb="FF000000"/>
            </x14:dataBar>
          </x14:cfRule>
          <xm:sqref>BM24:BM25</xm:sqref>
        </x14:conditionalFormatting>
        <x14:conditionalFormatting xmlns:xm="http://schemas.microsoft.com/office/excel/2006/main">
          <x14:cfRule type="dataBar" id="{90C244FE-4E83-4BE7-8686-F4D8352CDF8B}">
            <x14:dataBar minLength="0" maxLength="100" gradient="0">
              <x14:cfvo type="autoMin"/>
              <x14:cfvo type="autoMax"/>
              <x14:negativeFillColor rgb="FFFF0000"/>
              <x14:axisColor rgb="FF000000"/>
            </x14:dataBar>
          </x14:cfRule>
          <xm:sqref>BO12:BO13</xm:sqref>
        </x14:conditionalFormatting>
        <x14:conditionalFormatting xmlns:xm="http://schemas.microsoft.com/office/excel/2006/main">
          <x14:cfRule type="dataBar" id="{2FF422C9-91BA-4EFC-8C2A-9C0909673B01}">
            <x14:dataBar minLength="0" maxLength="100" gradient="0">
              <x14:cfvo type="autoMin"/>
              <x14:cfvo type="autoMax"/>
              <x14:negativeFillColor rgb="FFFF0000"/>
              <x14:axisColor rgb="FF000000"/>
            </x14:dataBar>
          </x14:cfRule>
          <xm:sqref>BO15:BO16</xm:sqref>
        </x14:conditionalFormatting>
        <x14:conditionalFormatting xmlns:xm="http://schemas.microsoft.com/office/excel/2006/main">
          <x14:cfRule type="dataBar" id="{081971B3-69BD-4484-805E-C6A2A4A4E27E}">
            <x14:dataBar minLength="0" maxLength="100" gradient="0">
              <x14:cfvo type="autoMin"/>
              <x14:cfvo type="autoMax"/>
              <x14:negativeFillColor rgb="FFFF0000"/>
              <x14:axisColor rgb="FF000000"/>
            </x14:dataBar>
          </x14:cfRule>
          <xm:sqref>BO18:BO19</xm:sqref>
        </x14:conditionalFormatting>
        <x14:conditionalFormatting xmlns:xm="http://schemas.microsoft.com/office/excel/2006/main">
          <x14:cfRule type="dataBar" id="{DB3C1E17-B167-4DD7-A57E-72CCFAA613D7}">
            <x14:dataBar minLength="0" maxLength="100" gradient="0">
              <x14:cfvo type="autoMin"/>
              <x14:cfvo type="autoMax"/>
              <x14:negativeFillColor rgb="FFFF0000"/>
              <x14:axisColor rgb="FF000000"/>
            </x14:dataBar>
          </x14:cfRule>
          <xm:sqref>BO21:BO22</xm:sqref>
        </x14:conditionalFormatting>
        <x14:conditionalFormatting xmlns:xm="http://schemas.microsoft.com/office/excel/2006/main">
          <x14:cfRule type="dataBar" id="{C8333F25-AF01-4972-A3A7-D3AB20A6A7DE}">
            <x14:dataBar minLength="0" maxLength="100" gradient="0">
              <x14:cfvo type="autoMin"/>
              <x14:cfvo type="autoMax"/>
              <x14:negativeFillColor rgb="FFFF0000"/>
              <x14:axisColor rgb="FF000000"/>
            </x14:dataBar>
          </x14:cfRule>
          <x14:cfRule type="dataBar" id="{590D3084-3F67-44A4-8478-84DBB096D7DE}">
            <x14:dataBar minLength="0" maxLength="100" gradient="0">
              <x14:cfvo type="autoMin"/>
              <x14:cfvo type="autoMax"/>
              <x14:negativeFillColor rgb="FFFF0000"/>
              <x14:axisColor rgb="FF000000"/>
            </x14:dataBar>
          </x14:cfRule>
          <xm:sqref>BO24:BO25</xm:sqref>
        </x14:conditionalFormatting>
        <x14:conditionalFormatting xmlns:xm="http://schemas.microsoft.com/office/excel/2006/main">
          <x14:cfRule type="dataBar" id="{2B35257A-1FEE-47DB-9452-963588CD5735}">
            <x14:dataBar minLength="0" maxLength="100" gradient="0">
              <x14:cfvo type="autoMin"/>
              <x14:cfvo type="autoMax"/>
              <x14:negativeFillColor rgb="FFFF0000"/>
              <x14:axisColor rgb="FF000000"/>
            </x14:dataBar>
          </x14:cfRule>
          <xm:sqref>BQ12:BQ13</xm:sqref>
        </x14:conditionalFormatting>
        <x14:conditionalFormatting xmlns:xm="http://schemas.microsoft.com/office/excel/2006/main">
          <x14:cfRule type="dataBar" id="{90D238DE-5B33-4C21-86AE-A343DC5D4A31}">
            <x14:dataBar minLength="0" maxLength="100" gradient="0">
              <x14:cfvo type="autoMin"/>
              <x14:cfvo type="autoMax"/>
              <x14:negativeFillColor rgb="FFFF0000"/>
              <x14:axisColor rgb="FF000000"/>
            </x14:dataBar>
          </x14:cfRule>
          <xm:sqref>BQ15:BQ16</xm:sqref>
        </x14:conditionalFormatting>
        <x14:conditionalFormatting xmlns:xm="http://schemas.microsoft.com/office/excel/2006/main">
          <x14:cfRule type="dataBar" id="{D8D6E91D-A658-4F77-8A97-DA17A358FC1F}">
            <x14:dataBar minLength="0" maxLength="100" gradient="0">
              <x14:cfvo type="autoMin"/>
              <x14:cfvo type="autoMax"/>
              <x14:negativeFillColor rgb="FFFF0000"/>
              <x14:axisColor rgb="FF000000"/>
            </x14:dataBar>
          </x14:cfRule>
          <xm:sqref>BQ18:BQ19</xm:sqref>
        </x14:conditionalFormatting>
        <x14:conditionalFormatting xmlns:xm="http://schemas.microsoft.com/office/excel/2006/main">
          <x14:cfRule type="dataBar" id="{81032681-F9B0-49E6-A77A-9EDEE519AAE1}">
            <x14:dataBar minLength="0" maxLength="100" gradient="0">
              <x14:cfvo type="autoMin"/>
              <x14:cfvo type="autoMax"/>
              <x14:negativeFillColor rgb="FFFF0000"/>
              <x14:axisColor rgb="FF000000"/>
            </x14:dataBar>
          </x14:cfRule>
          <xm:sqref>BQ21:BQ22</xm:sqref>
        </x14:conditionalFormatting>
        <x14:conditionalFormatting xmlns:xm="http://schemas.microsoft.com/office/excel/2006/main">
          <x14:cfRule type="dataBar" id="{0FEAF83A-5384-4B14-815E-CFFC2F9C870A}">
            <x14:dataBar minLength="0" maxLength="100" gradient="0">
              <x14:cfvo type="autoMin"/>
              <x14:cfvo type="autoMax"/>
              <x14:negativeFillColor rgb="FFFF0000"/>
              <x14:axisColor rgb="FF000000"/>
            </x14:dataBar>
          </x14:cfRule>
          <x14:cfRule type="dataBar" id="{A37ED05F-2147-4826-B6E4-2CA7EF2DFC13}">
            <x14:dataBar minLength="0" maxLength="100" gradient="0">
              <x14:cfvo type="autoMin"/>
              <x14:cfvo type="autoMax"/>
              <x14:negativeFillColor rgb="FFFF0000"/>
              <x14:axisColor rgb="FF000000"/>
            </x14:dataBar>
          </x14:cfRule>
          <xm:sqref>BQ24:BQ25</xm:sqref>
        </x14:conditionalFormatting>
        <x14:conditionalFormatting xmlns:xm="http://schemas.microsoft.com/office/excel/2006/main">
          <x14:cfRule type="dataBar" id="{5ED6A4B8-CC4F-4384-82AD-E9E776772B93}">
            <x14:dataBar minLength="0" maxLength="100" gradient="0">
              <x14:cfvo type="autoMin"/>
              <x14:cfvo type="autoMax"/>
              <x14:negativeFillColor rgb="FFFF0000"/>
              <x14:axisColor rgb="FF000000"/>
            </x14:dataBar>
          </x14:cfRule>
          <xm:sqref>BS12:BS13</xm:sqref>
        </x14:conditionalFormatting>
        <x14:conditionalFormatting xmlns:xm="http://schemas.microsoft.com/office/excel/2006/main">
          <x14:cfRule type="dataBar" id="{656AE652-05F5-4211-93DB-B9F7923711FE}">
            <x14:dataBar minLength="0" maxLength="100" gradient="0">
              <x14:cfvo type="autoMin"/>
              <x14:cfvo type="autoMax"/>
              <x14:negativeFillColor rgb="FFFF0000"/>
              <x14:axisColor rgb="FF000000"/>
            </x14:dataBar>
          </x14:cfRule>
          <xm:sqref>BS15:BS16</xm:sqref>
        </x14:conditionalFormatting>
        <x14:conditionalFormatting xmlns:xm="http://schemas.microsoft.com/office/excel/2006/main">
          <x14:cfRule type="dataBar" id="{B8525FF5-018D-4047-9AE7-58B6783E016F}">
            <x14:dataBar minLength="0" maxLength="100" gradient="0">
              <x14:cfvo type="autoMin"/>
              <x14:cfvo type="autoMax"/>
              <x14:negativeFillColor rgb="FFFF0000"/>
              <x14:axisColor rgb="FF000000"/>
            </x14:dataBar>
          </x14:cfRule>
          <xm:sqref>BS18:BS19</xm:sqref>
        </x14:conditionalFormatting>
        <x14:conditionalFormatting xmlns:xm="http://schemas.microsoft.com/office/excel/2006/main">
          <x14:cfRule type="dataBar" id="{CB7B33F9-D31A-4DD6-9969-F03F6128BEBB}">
            <x14:dataBar minLength="0" maxLength="100" gradient="0">
              <x14:cfvo type="autoMin"/>
              <x14:cfvo type="autoMax"/>
              <x14:negativeFillColor rgb="FFFF0000"/>
              <x14:axisColor rgb="FF000000"/>
            </x14:dataBar>
          </x14:cfRule>
          <xm:sqref>BS21:BS22</xm:sqref>
        </x14:conditionalFormatting>
        <x14:conditionalFormatting xmlns:xm="http://schemas.microsoft.com/office/excel/2006/main">
          <x14:cfRule type="dataBar" id="{66EDDBA8-A289-48AF-9C6D-BD3C85933511}">
            <x14:dataBar minLength="0" maxLength="100" gradient="0">
              <x14:cfvo type="autoMin"/>
              <x14:cfvo type="autoMax"/>
              <x14:negativeFillColor rgb="FFFF0000"/>
              <x14:axisColor rgb="FF000000"/>
            </x14:dataBar>
          </x14:cfRule>
          <x14:cfRule type="dataBar" id="{5703E18D-785C-4736-AE19-62CC08E91BD8}">
            <x14:dataBar minLength="0" maxLength="100" gradient="0">
              <x14:cfvo type="autoMin"/>
              <x14:cfvo type="autoMax"/>
              <x14:negativeFillColor rgb="FFFF0000"/>
              <x14:axisColor rgb="FF000000"/>
            </x14:dataBar>
          </x14:cfRule>
          <xm:sqref>BS24:BS25</xm:sqref>
        </x14:conditionalFormatting>
        <x14:conditionalFormatting xmlns:xm="http://schemas.microsoft.com/office/excel/2006/main">
          <x14:cfRule type="dataBar" id="{1A11B410-02E3-4E42-A5C5-B17751034164}">
            <x14:dataBar minLength="0" maxLength="100" gradient="0">
              <x14:cfvo type="autoMin"/>
              <x14:cfvo type="autoMax"/>
              <x14:negativeFillColor rgb="FFFF0000"/>
              <x14:axisColor rgb="FF000000"/>
            </x14:dataBar>
          </x14:cfRule>
          <xm:sqref>BU12:BU13</xm:sqref>
        </x14:conditionalFormatting>
        <x14:conditionalFormatting xmlns:xm="http://schemas.microsoft.com/office/excel/2006/main">
          <x14:cfRule type="dataBar" id="{015176AB-F236-45C4-A8F2-C659BECFD700}">
            <x14:dataBar minLength="0" maxLength="100" gradient="0">
              <x14:cfvo type="autoMin"/>
              <x14:cfvo type="autoMax"/>
              <x14:negativeFillColor rgb="FFFF0000"/>
              <x14:axisColor rgb="FF000000"/>
            </x14:dataBar>
          </x14:cfRule>
          <xm:sqref>BU15:BU16</xm:sqref>
        </x14:conditionalFormatting>
        <x14:conditionalFormatting xmlns:xm="http://schemas.microsoft.com/office/excel/2006/main">
          <x14:cfRule type="dataBar" id="{41933238-2833-4822-A840-16C30DDA5AF0}">
            <x14:dataBar minLength="0" maxLength="100" gradient="0">
              <x14:cfvo type="autoMin"/>
              <x14:cfvo type="autoMax"/>
              <x14:negativeFillColor rgb="FFFF0000"/>
              <x14:axisColor rgb="FF000000"/>
            </x14:dataBar>
          </x14:cfRule>
          <xm:sqref>BU18:BU19</xm:sqref>
        </x14:conditionalFormatting>
        <x14:conditionalFormatting xmlns:xm="http://schemas.microsoft.com/office/excel/2006/main">
          <x14:cfRule type="dataBar" id="{CE7F456A-05BA-4FEE-804B-33AA33178719}">
            <x14:dataBar minLength="0" maxLength="100" gradient="0">
              <x14:cfvo type="autoMin"/>
              <x14:cfvo type="autoMax"/>
              <x14:negativeFillColor rgb="FFFF0000"/>
              <x14:axisColor rgb="FF000000"/>
            </x14:dataBar>
          </x14:cfRule>
          <xm:sqref>BU21:BU22</xm:sqref>
        </x14:conditionalFormatting>
        <x14:conditionalFormatting xmlns:xm="http://schemas.microsoft.com/office/excel/2006/main">
          <x14:cfRule type="dataBar" id="{A94645DD-4B3C-4C45-9CB1-342C7BEA0036}">
            <x14:dataBar minLength="0" maxLength="100" gradient="0">
              <x14:cfvo type="autoMin"/>
              <x14:cfvo type="autoMax"/>
              <x14:negativeFillColor rgb="FFFF0000"/>
              <x14:axisColor rgb="FF000000"/>
            </x14:dataBar>
          </x14:cfRule>
          <x14:cfRule type="dataBar" id="{6A98D8AC-F868-44AA-ADF9-D55097E25D17}">
            <x14:dataBar minLength="0" maxLength="100" gradient="0">
              <x14:cfvo type="autoMin"/>
              <x14:cfvo type="autoMax"/>
              <x14:negativeFillColor rgb="FFFF0000"/>
              <x14:axisColor rgb="FF000000"/>
            </x14:dataBar>
          </x14:cfRule>
          <xm:sqref>BU24:BU25</xm:sqref>
        </x14:conditionalFormatting>
        <x14:conditionalFormatting xmlns:xm="http://schemas.microsoft.com/office/excel/2006/main">
          <x14:cfRule type="dataBar" id="{84704C27-A006-40F2-A396-8FBB78041431}">
            <x14:dataBar minLength="0" maxLength="100" gradient="0">
              <x14:cfvo type="autoMin"/>
              <x14:cfvo type="autoMax"/>
              <x14:negativeFillColor rgb="FFFF0000"/>
              <x14:axisColor rgb="FF000000"/>
            </x14:dataBar>
          </x14:cfRule>
          <xm:sqref>BW12:BW13</xm:sqref>
        </x14:conditionalFormatting>
        <x14:conditionalFormatting xmlns:xm="http://schemas.microsoft.com/office/excel/2006/main">
          <x14:cfRule type="dataBar" id="{D7A8F41B-EAFE-4EBA-B096-A6738ABF6032}">
            <x14:dataBar minLength="0" maxLength="100" gradient="0">
              <x14:cfvo type="autoMin"/>
              <x14:cfvo type="autoMax"/>
              <x14:negativeFillColor rgb="FFFF0000"/>
              <x14:axisColor rgb="FF000000"/>
            </x14:dataBar>
          </x14:cfRule>
          <xm:sqref>BW15:BW16</xm:sqref>
        </x14:conditionalFormatting>
        <x14:conditionalFormatting xmlns:xm="http://schemas.microsoft.com/office/excel/2006/main">
          <x14:cfRule type="dataBar" id="{9B5E97A0-2E38-43C0-A913-9EFD58B299D9}">
            <x14:dataBar minLength="0" maxLength="100" gradient="0">
              <x14:cfvo type="autoMin"/>
              <x14:cfvo type="autoMax"/>
              <x14:negativeFillColor rgb="FFFF0000"/>
              <x14:axisColor rgb="FF000000"/>
            </x14:dataBar>
          </x14:cfRule>
          <xm:sqref>BW18:BW19</xm:sqref>
        </x14:conditionalFormatting>
        <x14:conditionalFormatting xmlns:xm="http://schemas.microsoft.com/office/excel/2006/main">
          <x14:cfRule type="dataBar" id="{7916BEF7-6CAB-4C1C-89A8-7FA868E8C817}">
            <x14:dataBar minLength="0" maxLength="100" gradient="0">
              <x14:cfvo type="autoMin"/>
              <x14:cfvo type="autoMax"/>
              <x14:negativeFillColor rgb="FFFF0000"/>
              <x14:axisColor rgb="FF000000"/>
            </x14:dataBar>
          </x14:cfRule>
          <xm:sqref>BW21:BW22</xm:sqref>
        </x14:conditionalFormatting>
        <x14:conditionalFormatting xmlns:xm="http://schemas.microsoft.com/office/excel/2006/main">
          <x14:cfRule type="dataBar" id="{235C5C8F-C93F-4660-90DD-168A97656D2A}">
            <x14:dataBar minLength="0" maxLength="100" gradient="0">
              <x14:cfvo type="autoMin"/>
              <x14:cfvo type="autoMax"/>
              <x14:negativeFillColor rgb="FFFF0000"/>
              <x14:axisColor rgb="FF000000"/>
            </x14:dataBar>
          </x14:cfRule>
          <x14:cfRule type="dataBar" id="{5BA1BD93-024E-47B3-ADD3-7C043720FB1A}">
            <x14:dataBar minLength="0" maxLength="100" gradient="0">
              <x14:cfvo type="autoMin"/>
              <x14:cfvo type="autoMax"/>
              <x14:negativeFillColor rgb="FFFF0000"/>
              <x14:axisColor rgb="FF000000"/>
            </x14:dataBar>
          </x14:cfRule>
          <xm:sqref>BW24:BW25</xm:sqref>
        </x14:conditionalFormatting>
        <x14:conditionalFormatting xmlns:xm="http://schemas.microsoft.com/office/excel/2006/main">
          <x14:cfRule type="dataBar" id="{F3521E9F-61F9-4F1F-A3A0-1663A14F3ADE}">
            <x14:dataBar minLength="0" maxLength="100" gradient="0">
              <x14:cfvo type="autoMin"/>
              <x14:cfvo type="autoMax"/>
              <x14:negativeFillColor rgb="FFFF0000"/>
              <x14:axisColor rgb="FF000000"/>
            </x14:dataBar>
          </x14:cfRule>
          <xm:sqref>BY12:BY13</xm:sqref>
        </x14:conditionalFormatting>
        <x14:conditionalFormatting xmlns:xm="http://schemas.microsoft.com/office/excel/2006/main">
          <x14:cfRule type="dataBar" id="{19F2558C-A20C-4647-B357-5679681902DD}">
            <x14:dataBar minLength="0" maxLength="100" gradient="0">
              <x14:cfvo type="autoMin"/>
              <x14:cfvo type="autoMax"/>
              <x14:negativeFillColor rgb="FFFF0000"/>
              <x14:axisColor rgb="FF000000"/>
            </x14:dataBar>
          </x14:cfRule>
          <xm:sqref>BY15:BY16</xm:sqref>
        </x14:conditionalFormatting>
        <x14:conditionalFormatting xmlns:xm="http://schemas.microsoft.com/office/excel/2006/main">
          <x14:cfRule type="dataBar" id="{86653F19-D2E2-4A31-974F-FF141283083D}">
            <x14:dataBar minLength="0" maxLength="100" gradient="0">
              <x14:cfvo type="autoMin"/>
              <x14:cfvo type="autoMax"/>
              <x14:negativeFillColor rgb="FFFF0000"/>
              <x14:axisColor rgb="FF000000"/>
            </x14:dataBar>
          </x14:cfRule>
          <xm:sqref>BY18:BY19</xm:sqref>
        </x14:conditionalFormatting>
        <x14:conditionalFormatting xmlns:xm="http://schemas.microsoft.com/office/excel/2006/main">
          <x14:cfRule type="dataBar" id="{F28C80FD-B7E2-4F8E-BB87-BEAE0ECEE6A3}">
            <x14:dataBar minLength="0" maxLength="100" gradient="0">
              <x14:cfvo type="autoMin"/>
              <x14:cfvo type="autoMax"/>
              <x14:negativeFillColor rgb="FFFF0000"/>
              <x14:axisColor rgb="FF000000"/>
            </x14:dataBar>
          </x14:cfRule>
          <xm:sqref>BY21:BY22</xm:sqref>
        </x14:conditionalFormatting>
        <x14:conditionalFormatting xmlns:xm="http://schemas.microsoft.com/office/excel/2006/main">
          <x14:cfRule type="dataBar" id="{2053454A-9787-4CE0-89E0-DAE79E2DF8BC}">
            <x14:dataBar minLength="0" maxLength="100" gradient="0">
              <x14:cfvo type="autoMin"/>
              <x14:cfvo type="autoMax"/>
              <x14:negativeFillColor rgb="FFFF0000"/>
              <x14:axisColor rgb="FF000000"/>
            </x14:dataBar>
          </x14:cfRule>
          <x14:cfRule type="dataBar" id="{22884D09-D6C2-4AF7-9BF4-6B5B504E978B}">
            <x14:dataBar minLength="0" maxLength="100" gradient="0">
              <x14:cfvo type="autoMin"/>
              <x14:cfvo type="autoMax"/>
              <x14:negativeFillColor rgb="FFFF0000"/>
              <x14:axisColor rgb="FF000000"/>
            </x14:dataBar>
          </x14:cfRule>
          <xm:sqref>BY24:BY25</xm:sqref>
        </x14:conditionalFormatting>
        <x14:conditionalFormatting xmlns:xm="http://schemas.microsoft.com/office/excel/2006/main">
          <x14:cfRule type="dataBar" id="{227816B4-0444-499C-BCEA-90DAC85A0597}">
            <x14:dataBar minLength="0" maxLength="100" gradient="0">
              <x14:cfvo type="autoMin"/>
              <x14:cfvo type="autoMax"/>
              <x14:negativeFillColor rgb="FFFF0000"/>
              <x14:axisColor rgb="FF000000"/>
            </x14:dataBar>
          </x14:cfRule>
          <xm:sqref>CA12:CA13</xm:sqref>
        </x14:conditionalFormatting>
        <x14:conditionalFormatting xmlns:xm="http://schemas.microsoft.com/office/excel/2006/main">
          <x14:cfRule type="dataBar" id="{F6CE9DEC-CBA1-46FF-B448-ED513586BE73}">
            <x14:dataBar minLength="0" maxLength="100" gradient="0">
              <x14:cfvo type="autoMin"/>
              <x14:cfvo type="autoMax"/>
              <x14:negativeFillColor rgb="FFFF0000"/>
              <x14:axisColor rgb="FF000000"/>
            </x14:dataBar>
          </x14:cfRule>
          <xm:sqref>CA15:CA16</xm:sqref>
        </x14:conditionalFormatting>
        <x14:conditionalFormatting xmlns:xm="http://schemas.microsoft.com/office/excel/2006/main">
          <x14:cfRule type="dataBar" id="{4D715856-039C-4552-8427-8CCE0FAF647C}">
            <x14:dataBar minLength="0" maxLength="100" gradient="0">
              <x14:cfvo type="autoMin"/>
              <x14:cfvo type="autoMax"/>
              <x14:negativeFillColor rgb="FFFF0000"/>
              <x14:axisColor rgb="FF000000"/>
            </x14:dataBar>
          </x14:cfRule>
          <xm:sqref>CA18:CA19</xm:sqref>
        </x14:conditionalFormatting>
        <x14:conditionalFormatting xmlns:xm="http://schemas.microsoft.com/office/excel/2006/main">
          <x14:cfRule type="dataBar" id="{F1CA04A3-EA43-4550-AF5D-4956AE421749}">
            <x14:dataBar minLength="0" maxLength="100" gradient="0">
              <x14:cfvo type="autoMin"/>
              <x14:cfvo type="autoMax"/>
              <x14:negativeFillColor rgb="FFFF0000"/>
              <x14:axisColor rgb="FF000000"/>
            </x14:dataBar>
          </x14:cfRule>
          <xm:sqref>CA21:CA22</xm:sqref>
        </x14:conditionalFormatting>
        <x14:conditionalFormatting xmlns:xm="http://schemas.microsoft.com/office/excel/2006/main">
          <x14:cfRule type="dataBar" id="{2AA333DA-7586-485D-B15C-983A57BBABA3}">
            <x14:dataBar minLength="0" maxLength="100" gradient="0">
              <x14:cfvo type="autoMin"/>
              <x14:cfvo type="autoMax"/>
              <x14:negativeFillColor rgb="FFFF0000"/>
              <x14:axisColor rgb="FF000000"/>
            </x14:dataBar>
          </x14:cfRule>
          <x14:cfRule type="dataBar" id="{685F9B8B-DE5B-4E04-8C61-FC4964571A6F}">
            <x14:dataBar minLength="0" maxLength="100" gradient="0">
              <x14:cfvo type="autoMin"/>
              <x14:cfvo type="autoMax"/>
              <x14:negativeFillColor rgb="FFFF0000"/>
              <x14:axisColor rgb="FF000000"/>
            </x14:dataBar>
          </x14:cfRule>
          <xm:sqref>CA24:CA25</xm:sqref>
        </x14:conditionalFormatting>
        <x14:conditionalFormatting xmlns:xm="http://schemas.microsoft.com/office/excel/2006/main">
          <x14:cfRule type="dataBar" id="{3F50CB61-1B44-4DB4-B063-0AF1975E6A01}">
            <x14:dataBar minLength="0" maxLength="100" gradient="0">
              <x14:cfvo type="autoMin"/>
              <x14:cfvo type="autoMax"/>
              <x14:negativeFillColor rgb="FFFF0000"/>
              <x14:axisColor rgb="FF000000"/>
            </x14:dataBar>
          </x14:cfRule>
          <xm:sqref>CC12:CC13</xm:sqref>
        </x14:conditionalFormatting>
        <x14:conditionalFormatting xmlns:xm="http://schemas.microsoft.com/office/excel/2006/main">
          <x14:cfRule type="dataBar" id="{B69A2565-E200-433E-9FB3-0885ECCA2FBB}">
            <x14:dataBar minLength="0" maxLength="100" gradient="0">
              <x14:cfvo type="autoMin"/>
              <x14:cfvo type="autoMax"/>
              <x14:negativeFillColor rgb="FFFF0000"/>
              <x14:axisColor rgb="FF000000"/>
            </x14:dataBar>
          </x14:cfRule>
          <xm:sqref>CC15:CC16</xm:sqref>
        </x14:conditionalFormatting>
        <x14:conditionalFormatting xmlns:xm="http://schemas.microsoft.com/office/excel/2006/main">
          <x14:cfRule type="dataBar" id="{D87EE631-BA2D-43F7-AFC3-27332070714D}">
            <x14:dataBar minLength="0" maxLength="100" gradient="0">
              <x14:cfvo type="autoMin"/>
              <x14:cfvo type="autoMax"/>
              <x14:negativeFillColor rgb="FFFF0000"/>
              <x14:axisColor rgb="FF000000"/>
            </x14:dataBar>
          </x14:cfRule>
          <xm:sqref>CC18:CC19</xm:sqref>
        </x14:conditionalFormatting>
        <x14:conditionalFormatting xmlns:xm="http://schemas.microsoft.com/office/excel/2006/main">
          <x14:cfRule type="dataBar" id="{F114F115-DDF8-4CD6-B158-B896E2B6CDAD}">
            <x14:dataBar minLength="0" maxLength="100" gradient="0">
              <x14:cfvo type="autoMin"/>
              <x14:cfvo type="autoMax"/>
              <x14:negativeFillColor rgb="FFFF0000"/>
              <x14:axisColor rgb="FF000000"/>
            </x14:dataBar>
          </x14:cfRule>
          <xm:sqref>CC21:CC22</xm:sqref>
        </x14:conditionalFormatting>
        <x14:conditionalFormatting xmlns:xm="http://schemas.microsoft.com/office/excel/2006/main">
          <x14:cfRule type="dataBar" id="{4CCC0A1A-237C-4AC0-94E9-8ED3CF19E712}">
            <x14:dataBar minLength="0" maxLength="100" gradient="0">
              <x14:cfvo type="autoMin"/>
              <x14:cfvo type="autoMax"/>
              <x14:negativeFillColor rgb="FFFF0000"/>
              <x14:axisColor rgb="FF000000"/>
            </x14:dataBar>
          </x14:cfRule>
          <x14:cfRule type="dataBar" id="{DEEF2041-A93A-42D3-A07B-873768ED32BC}">
            <x14:dataBar minLength="0" maxLength="100" gradient="0">
              <x14:cfvo type="autoMin"/>
              <x14:cfvo type="autoMax"/>
              <x14:negativeFillColor rgb="FFFF0000"/>
              <x14:axisColor rgb="FF000000"/>
            </x14:dataBar>
          </x14:cfRule>
          <xm:sqref>CC24:CC25</xm:sqref>
        </x14:conditionalFormatting>
        <x14:conditionalFormatting xmlns:xm="http://schemas.microsoft.com/office/excel/2006/main">
          <x14:cfRule type="dataBar" id="{820BFEEE-B074-44E2-BE07-C41ABA9692E8}">
            <x14:dataBar minLength="0" maxLength="100" gradient="0">
              <x14:cfvo type="autoMin"/>
              <x14:cfvo type="autoMax"/>
              <x14:negativeFillColor rgb="FFFF0000"/>
              <x14:axisColor rgb="FF000000"/>
            </x14:dataBar>
          </x14:cfRule>
          <xm:sqref>CE12:CE13</xm:sqref>
        </x14:conditionalFormatting>
        <x14:conditionalFormatting xmlns:xm="http://schemas.microsoft.com/office/excel/2006/main">
          <x14:cfRule type="dataBar" id="{9E9611D8-D001-4557-8A93-C0481E771A7C}">
            <x14:dataBar minLength="0" maxLength="100" gradient="0">
              <x14:cfvo type="autoMin"/>
              <x14:cfvo type="autoMax"/>
              <x14:negativeFillColor rgb="FFFF0000"/>
              <x14:axisColor rgb="FF000000"/>
            </x14:dataBar>
          </x14:cfRule>
          <xm:sqref>CE15:CE16</xm:sqref>
        </x14:conditionalFormatting>
        <x14:conditionalFormatting xmlns:xm="http://schemas.microsoft.com/office/excel/2006/main">
          <x14:cfRule type="dataBar" id="{2D421840-739C-432D-A050-7E6191A0A756}">
            <x14:dataBar minLength="0" maxLength="100" gradient="0">
              <x14:cfvo type="autoMin"/>
              <x14:cfvo type="autoMax"/>
              <x14:negativeFillColor rgb="FFFF0000"/>
              <x14:axisColor rgb="FF000000"/>
            </x14:dataBar>
          </x14:cfRule>
          <xm:sqref>CE18:CE19</xm:sqref>
        </x14:conditionalFormatting>
        <x14:conditionalFormatting xmlns:xm="http://schemas.microsoft.com/office/excel/2006/main">
          <x14:cfRule type="dataBar" id="{39EBEB17-57A4-4FE5-BC7A-1063FFBE467B}">
            <x14:dataBar minLength="0" maxLength="100" gradient="0">
              <x14:cfvo type="autoMin"/>
              <x14:cfvo type="autoMax"/>
              <x14:negativeFillColor rgb="FFFF0000"/>
              <x14:axisColor rgb="FF000000"/>
            </x14:dataBar>
          </x14:cfRule>
          <xm:sqref>CE21:CE22</xm:sqref>
        </x14:conditionalFormatting>
        <x14:conditionalFormatting xmlns:xm="http://schemas.microsoft.com/office/excel/2006/main">
          <x14:cfRule type="dataBar" id="{BEE266EB-297F-43C2-B16A-3C990CA66999}">
            <x14:dataBar minLength="0" maxLength="100" gradient="0">
              <x14:cfvo type="autoMin"/>
              <x14:cfvo type="autoMax"/>
              <x14:negativeFillColor rgb="FFFF0000"/>
              <x14:axisColor rgb="FF000000"/>
            </x14:dataBar>
          </x14:cfRule>
          <x14:cfRule type="dataBar" id="{BF5FE723-B3A7-4F0A-BC69-281BE8C50A91}">
            <x14:dataBar minLength="0" maxLength="100" gradient="0">
              <x14:cfvo type="autoMin"/>
              <x14:cfvo type="autoMax"/>
              <x14:negativeFillColor rgb="FFFF0000"/>
              <x14:axisColor rgb="FF000000"/>
            </x14:dataBar>
          </x14:cfRule>
          <xm:sqref>CE24:CE25</xm:sqref>
        </x14:conditionalFormatting>
        <x14:conditionalFormatting xmlns:xm="http://schemas.microsoft.com/office/excel/2006/main">
          <x14:cfRule type="dataBar" id="{247F1217-0F0C-4CFC-A37E-FEF32EF34EDC}">
            <x14:dataBar minLength="0" maxLength="100" gradient="0">
              <x14:cfvo type="autoMin"/>
              <x14:cfvo type="autoMax"/>
              <x14:negativeFillColor rgb="FFFF0000"/>
              <x14:axisColor rgb="FF000000"/>
            </x14:dataBar>
          </x14:cfRule>
          <xm:sqref>CG12:CG13</xm:sqref>
        </x14:conditionalFormatting>
        <x14:conditionalFormatting xmlns:xm="http://schemas.microsoft.com/office/excel/2006/main">
          <x14:cfRule type="dataBar" id="{42A343D1-E64D-41A6-9360-7A320992298B}">
            <x14:dataBar minLength="0" maxLength="100" gradient="0">
              <x14:cfvo type="autoMin"/>
              <x14:cfvo type="autoMax"/>
              <x14:negativeFillColor rgb="FFFF0000"/>
              <x14:axisColor rgb="FF000000"/>
            </x14:dataBar>
          </x14:cfRule>
          <xm:sqref>CG15:CG16</xm:sqref>
        </x14:conditionalFormatting>
        <x14:conditionalFormatting xmlns:xm="http://schemas.microsoft.com/office/excel/2006/main">
          <x14:cfRule type="dataBar" id="{06C59400-1D1A-46F0-85ED-479C46439B2B}">
            <x14:dataBar minLength="0" maxLength="100" gradient="0">
              <x14:cfvo type="autoMin"/>
              <x14:cfvo type="autoMax"/>
              <x14:negativeFillColor rgb="FFFF0000"/>
              <x14:axisColor rgb="FF000000"/>
            </x14:dataBar>
          </x14:cfRule>
          <xm:sqref>CG18:CG19</xm:sqref>
        </x14:conditionalFormatting>
        <x14:conditionalFormatting xmlns:xm="http://schemas.microsoft.com/office/excel/2006/main">
          <x14:cfRule type="dataBar" id="{F592EEE4-5E82-4F8A-A637-E61DB4392DB4}">
            <x14:dataBar minLength="0" maxLength="100" gradient="0">
              <x14:cfvo type="autoMin"/>
              <x14:cfvo type="autoMax"/>
              <x14:negativeFillColor rgb="FFFF0000"/>
              <x14:axisColor rgb="FF000000"/>
            </x14:dataBar>
          </x14:cfRule>
          <xm:sqref>CG21:CG22</xm:sqref>
        </x14:conditionalFormatting>
        <x14:conditionalFormatting xmlns:xm="http://schemas.microsoft.com/office/excel/2006/main">
          <x14:cfRule type="dataBar" id="{520293D5-9FE7-4978-803A-9E0C1C09252B}">
            <x14:dataBar minLength="0" maxLength="100" gradient="0">
              <x14:cfvo type="autoMin"/>
              <x14:cfvo type="autoMax"/>
              <x14:negativeFillColor rgb="FFFF0000"/>
              <x14:axisColor rgb="FF000000"/>
            </x14:dataBar>
          </x14:cfRule>
          <x14:cfRule type="dataBar" id="{30A9EF50-F2CE-4B05-A892-6CFAE9EF0049}">
            <x14:dataBar minLength="0" maxLength="100" gradient="0">
              <x14:cfvo type="autoMin"/>
              <x14:cfvo type="autoMax"/>
              <x14:negativeFillColor rgb="FFFF0000"/>
              <x14:axisColor rgb="FF000000"/>
            </x14:dataBar>
          </x14:cfRule>
          <xm:sqref>CG24:CG25</xm:sqref>
        </x14:conditionalFormatting>
        <x14:conditionalFormatting xmlns:xm="http://schemas.microsoft.com/office/excel/2006/main">
          <x14:cfRule type="dataBar" id="{8423C943-D670-4E7F-885C-7EEEE82769F3}">
            <x14:dataBar minLength="0" maxLength="100" gradient="0">
              <x14:cfvo type="autoMin"/>
              <x14:cfvo type="autoMax"/>
              <x14:negativeFillColor rgb="FFFF0000"/>
              <x14:axisColor rgb="FF000000"/>
            </x14:dataBar>
          </x14:cfRule>
          <xm:sqref>CI12:CI13</xm:sqref>
        </x14:conditionalFormatting>
        <x14:conditionalFormatting xmlns:xm="http://schemas.microsoft.com/office/excel/2006/main">
          <x14:cfRule type="dataBar" id="{37CC653B-7F7F-4A1B-B8D9-612DBB466291}">
            <x14:dataBar minLength="0" maxLength="100" gradient="0">
              <x14:cfvo type="autoMin"/>
              <x14:cfvo type="autoMax"/>
              <x14:negativeFillColor rgb="FFFF0000"/>
              <x14:axisColor rgb="FF000000"/>
            </x14:dataBar>
          </x14:cfRule>
          <xm:sqref>CI15:CI16</xm:sqref>
        </x14:conditionalFormatting>
        <x14:conditionalFormatting xmlns:xm="http://schemas.microsoft.com/office/excel/2006/main">
          <x14:cfRule type="dataBar" id="{40D02088-30EA-4E51-8C21-D09B3E005763}">
            <x14:dataBar minLength="0" maxLength="100" gradient="0">
              <x14:cfvo type="autoMin"/>
              <x14:cfvo type="autoMax"/>
              <x14:negativeFillColor rgb="FFFF0000"/>
              <x14:axisColor rgb="FF000000"/>
            </x14:dataBar>
          </x14:cfRule>
          <xm:sqref>CI18:CI19</xm:sqref>
        </x14:conditionalFormatting>
        <x14:conditionalFormatting xmlns:xm="http://schemas.microsoft.com/office/excel/2006/main">
          <x14:cfRule type="dataBar" id="{41F3CC75-3036-4E63-868D-CAB2DB4789C2}">
            <x14:dataBar minLength="0" maxLength="100" gradient="0">
              <x14:cfvo type="autoMin"/>
              <x14:cfvo type="autoMax"/>
              <x14:negativeFillColor rgb="FFFF0000"/>
              <x14:axisColor rgb="FF000000"/>
            </x14:dataBar>
          </x14:cfRule>
          <xm:sqref>CI21:CI22</xm:sqref>
        </x14:conditionalFormatting>
        <x14:conditionalFormatting xmlns:xm="http://schemas.microsoft.com/office/excel/2006/main">
          <x14:cfRule type="dataBar" id="{2712580A-5ED7-48BE-A7A0-DC7FCEBFE8B2}">
            <x14:dataBar minLength="0" maxLength="100" gradient="0">
              <x14:cfvo type="autoMin"/>
              <x14:cfvo type="autoMax"/>
              <x14:negativeFillColor rgb="FFFF0000"/>
              <x14:axisColor rgb="FF000000"/>
            </x14:dataBar>
          </x14:cfRule>
          <x14:cfRule type="dataBar" id="{4EA2A2C8-3A78-4124-A4E0-98454DA251A4}">
            <x14:dataBar minLength="0" maxLength="100" gradient="0">
              <x14:cfvo type="autoMin"/>
              <x14:cfvo type="autoMax"/>
              <x14:negativeFillColor rgb="FFFF0000"/>
              <x14:axisColor rgb="FF000000"/>
            </x14:dataBar>
          </x14:cfRule>
          <xm:sqref>CI24:CI25</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14:cfRule type="dataBar" id="{1B1F86B3-8CA4-40B3-8BFA-3ACC9DF3718C}">
            <x14:dataBar minLength="0" maxLength="100" gradient="0">
              <x14:cfvo type="autoMin"/>
              <x14:cfvo type="autoMax"/>
              <x14:negativeFillColor rgb="FFFF0000"/>
              <x14:axisColor rgb="FF000000"/>
            </x14:dataBar>
          </x14:cfRule>
          <xm:sqref>CK9:CK10</xm:sqref>
        </x14:conditionalFormatting>
        <x14:conditionalFormatting xmlns:xm="http://schemas.microsoft.com/office/excel/2006/main">
          <x14:cfRule type="dataBar" id="{7321C891-94EA-4488-85EC-3654A86503A8}">
            <x14:dataBar minLength="0" maxLength="100" gradient="0">
              <x14:cfvo type="autoMin"/>
              <x14:cfvo type="autoMax"/>
              <x14:negativeFillColor rgb="FFFF0000"/>
              <x14:axisColor rgb="FF000000"/>
            </x14:dataBar>
          </x14:cfRule>
          <x14:cfRule type="dataBar" id="{607C0D29-2FD2-425B-A7FE-80FE8B218802}">
            <x14:dataBar minLength="0" maxLength="100" gradient="0">
              <x14:cfvo type="autoMin"/>
              <x14:cfvo type="autoMax"/>
              <x14:negativeFillColor rgb="FFFF0000"/>
              <x14:axisColor rgb="FF000000"/>
            </x14:dataBar>
          </x14:cfRule>
          <xm:sqref>CK12:CK13</xm:sqref>
        </x14:conditionalFormatting>
        <x14:conditionalFormatting xmlns:xm="http://schemas.microsoft.com/office/excel/2006/main">
          <x14:cfRule type="dataBar" id="{BC2A6EC1-5284-4D4B-BA4D-7E843DBA1D10}">
            <x14:dataBar minLength="0" maxLength="100" gradient="0">
              <x14:cfvo type="autoMin"/>
              <x14:cfvo type="autoMax"/>
              <x14:negativeFillColor rgb="FFFF0000"/>
              <x14:axisColor rgb="FF000000"/>
            </x14:dataBar>
          </x14:cfRule>
          <x14:cfRule type="dataBar" id="{93C0456A-BF47-44E4-8D42-7ECB40E84232}">
            <x14:dataBar minLength="0" maxLength="100" gradient="0">
              <x14:cfvo type="autoMin"/>
              <x14:cfvo type="autoMax"/>
              <x14:negativeFillColor rgb="FFFF0000"/>
              <x14:axisColor rgb="FF000000"/>
            </x14:dataBar>
          </x14:cfRule>
          <xm:sqref>CK15:CK16</xm:sqref>
        </x14:conditionalFormatting>
        <x14:conditionalFormatting xmlns:xm="http://schemas.microsoft.com/office/excel/2006/main">
          <x14:cfRule type="dataBar" id="{ACA3F1A9-804C-466D-8855-75761AF2896C}">
            <x14:dataBar minLength="0" maxLength="100" gradient="0">
              <x14:cfvo type="autoMin"/>
              <x14:cfvo type="autoMax"/>
              <x14:negativeFillColor rgb="FFFF0000"/>
              <x14:axisColor rgb="FF000000"/>
            </x14:dataBar>
          </x14:cfRule>
          <x14:cfRule type="dataBar" id="{4F55CFBB-2D58-4BBC-822F-ABDE0C67639F}">
            <x14:dataBar minLength="0" maxLength="100" gradient="0">
              <x14:cfvo type="autoMin"/>
              <x14:cfvo type="autoMax"/>
              <x14:negativeFillColor rgb="FFFF0000"/>
              <x14:axisColor rgb="FF000000"/>
            </x14:dataBar>
          </x14:cfRule>
          <xm:sqref>CK18:CK19</xm:sqref>
        </x14:conditionalFormatting>
        <x14:conditionalFormatting xmlns:xm="http://schemas.microsoft.com/office/excel/2006/main">
          <x14:cfRule type="dataBar" id="{64291F07-2D40-4BFC-AABE-63ACAEFB527D}">
            <x14:dataBar minLength="0" maxLength="100" gradient="0">
              <x14:cfvo type="autoMin"/>
              <x14:cfvo type="autoMax"/>
              <x14:negativeFillColor rgb="FFFF0000"/>
              <x14:axisColor rgb="FF000000"/>
            </x14:dataBar>
          </x14:cfRule>
          <x14:cfRule type="dataBar" id="{88F237AE-ACF3-4B6B-BA18-ECADC7F45A14}">
            <x14:dataBar minLength="0" maxLength="100" gradient="0">
              <x14:cfvo type="autoMin"/>
              <x14:cfvo type="autoMax"/>
              <x14:negativeFillColor rgb="FFFF0000"/>
              <x14:axisColor rgb="FF000000"/>
            </x14:dataBar>
          </x14:cfRule>
          <xm:sqref>CK21:CK22</xm:sqref>
        </x14:conditionalFormatting>
        <x14:conditionalFormatting xmlns:xm="http://schemas.microsoft.com/office/excel/2006/main">
          <x14:cfRule type="dataBar" id="{BC97FD91-DD03-4EE8-ABDD-8BC1F6A6E38B}">
            <x14:dataBar minLength="0" maxLength="100" gradient="0">
              <x14:cfvo type="autoMin"/>
              <x14:cfvo type="autoMax"/>
              <x14:negativeFillColor rgb="FFFF0000"/>
              <x14:axisColor rgb="FF000000"/>
            </x14:dataBar>
          </x14:cfRule>
          <x14:cfRule type="dataBar" id="{F984A77B-2A40-445D-9836-5B2DC8ED9A57}">
            <x14:dataBar minLength="0" maxLength="100" gradient="0">
              <x14:cfvo type="autoMin"/>
              <x14:cfvo type="autoMax"/>
              <x14:negativeFillColor rgb="FFFF0000"/>
              <x14:axisColor rgb="FF000000"/>
            </x14:dataBar>
          </x14:cfRule>
          <xm:sqref>CK24:CK25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BO37"/>
  <sheetViews>
    <sheetView showGridLines="0" topLeftCell="O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v>
      </c>
      <c r="F2" s="113" t="s">
        <v>92</v>
      </c>
      <c r="G2" s="113"/>
      <c r="H2" s="22">
        <v>150151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3"/>
      <c r="AJ6" s="83"/>
      <c r="AK6" s="83"/>
      <c r="AL6" s="83"/>
      <c r="AM6" s="83"/>
      <c r="AN6" s="83"/>
      <c r="AO6" s="83"/>
      <c r="AP6" s="83"/>
      <c r="AQ6" s="83"/>
      <c r="AR6" s="83"/>
      <c r="AS6" s="83"/>
      <c r="AT6" s="83"/>
      <c r="AU6" s="83"/>
      <c r="AV6" s="83"/>
      <c r="AW6" s="83"/>
      <c r="AX6" s="83"/>
      <c r="AY6" s="83"/>
      <c r="AZ6" s="83"/>
      <c r="BA6" s="83"/>
      <c r="BB6" s="83"/>
      <c r="BC6" s="136" t="s">
        <v>95</v>
      </c>
    </row>
    <row r="7" spans="1:67" ht="41.25" customHeight="1" x14ac:dyDescent="0.2">
      <c r="A7" s="134"/>
      <c r="B7" s="135" t="str">
        <f>'PANEL DE CONTROL DISTRITAL'!B7</f>
        <v>DESCRIPCIÓN</v>
      </c>
      <c r="C7" s="135"/>
      <c r="D7" s="135"/>
      <c r="E7" s="135" t="str">
        <f>'PANEL DE CONTROL DISTRITAL'!E7</f>
        <v>MEDICIÓN</v>
      </c>
      <c r="F7" s="135"/>
      <c r="G7" s="135"/>
      <c r="H7" s="135"/>
      <c r="I7" s="149" t="str">
        <f>'PANEL DE CONTROL DISTRITAL'!A5</f>
        <v>CAMPAÑA ANUAL INTENSA 2024                                          CAMPAÑA ESPECIAL DE ACTUALIZACIÓN PARA EL PROCESO ELECTORAL EXTRAORDINARIO (CEAPEE) 2024-2025</v>
      </c>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1"/>
      <c r="BC7" s="137"/>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4"/>
      <c r="AJ8" s="84"/>
      <c r="AK8" s="84"/>
      <c r="AL8" s="84"/>
      <c r="AM8" s="84"/>
      <c r="AN8" s="84"/>
      <c r="AO8" s="84"/>
      <c r="AP8" s="84"/>
      <c r="AQ8" s="84"/>
      <c r="AR8" s="84"/>
      <c r="AS8" s="84"/>
      <c r="AT8" s="84"/>
      <c r="AU8" s="84"/>
      <c r="AV8" s="84"/>
      <c r="AW8" s="84"/>
      <c r="AX8" s="84"/>
      <c r="AY8" s="84"/>
      <c r="AZ8" s="84"/>
      <c r="BA8" s="84"/>
      <c r="BB8" s="84"/>
      <c r="BC8" s="137"/>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
        <v>96</v>
      </c>
      <c r="J9" s="33" t="s">
        <v>97</v>
      </c>
      <c r="K9" s="33" t="s">
        <v>98</v>
      </c>
      <c r="L9" s="33" t="s">
        <v>99</v>
      </c>
      <c r="M9" s="33" t="s">
        <v>100</v>
      </c>
      <c r="N9" s="33" t="s">
        <v>101</v>
      </c>
      <c r="O9" s="33" t="s">
        <v>102</v>
      </c>
      <c r="P9" s="33" t="s">
        <v>103</v>
      </c>
      <c r="Q9" s="33" t="s">
        <v>104</v>
      </c>
      <c r="R9" s="33" t="s">
        <v>105</v>
      </c>
      <c r="S9" s="33" t="s">
        <v>106</v>
      </c>
      <c r="T9" s="33" t="s">
        <v>107</v>
      </c>
      <c r="U9" s="33" t="s">
        <v>108</v>
      </c>
      <c r="V9" s="33" t="s">
        <v>109</v>
      </c>
      <c r="W9" s="33" t="s">
        <v>110</v>
      </c>
      <c r="X9" s="33" t="s">
        <v>111</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38"/>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40</v>
      </c>
      <c r="K10" s="25">
        <v>40</v>
      </c>
      <c r="L10" s="25">
        <v>31</v>
      </c>
      <c r="M10" s="25">
        <v>45</v>
      </c>
      <c r="N10" s="25">
        <v>35</v>
      </c>
      <c r="O10" s="25">
        <v>47</v>
      </c>
      <c r="P10" s="25">
        <v>48</v>
      </c>
      <c r="Q10" s="25">
        <v>49</v>
      </c>
      <c r="R10" s="25">
        <v>34</v>
      </c>
      <c r="S10" s="25">
        <v>48</v>
      </c>
      <c r="T10" s="25">
        <v>49</v>
      </c>
      <c r="U10" s="25">
        <v>43</v>
      </c>
      <c r="V10" s="25">
        <v>55</v>
      </c>
      <c r="W10" s="25">
        <v>53</v>
      </c>
      <c r="X10" s="25">
        <v>55</v>
      </c>
      <c r="Y10" s="25">
        <v>53</v>
      </c>
      <c r="Z10" s="25">
        <v>39</v>
      </c>
      <c r="AA10" s="25">
        <v>14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36" x14ac:dyDescent="0.2">
      <c r="A11" s="132"/>
      <c r="B11" s="133"/>
      <c r="C11" s="128"/>
      <c r="D11" s="129"/>
      <c r="E11" s="128"/>
      <c r="F11" s="130"/>
      <c r="G11" s="131"/>
      <c r="H11" s="27" t="str">
        <f>'PANEL DE CONTROL DISTRITAL'!H10</f>
        <v>Fichas revisadas en la muestra del 10%</v>
      </c>
      <c r="I11" s="41">
        <v>0</v>
      </c>
      <c r="J11" s="41">
        <v>40</v>
      </c>
      <c r="K11" s="41">
        <v>40</v>
      </c>
      <c r="L11" s="41">
        <v>31</v>
      </c>
      <c r="M11" s="41">
        <v>45</v>
      </c>
      <c r="N11" s="41">
        <v>35</v>
      </c>
      <c r="O11" s="41">
        <v>47</v>
      </c>
      <c r="P11" s="41">
        <v>48</v>
      </c>
      <c r="Q11" s="41">
        <v>49</v>
      </c>
      <c r="R11" s="41">
        <v>34</v>
      </c>
      <c r="S11" s="41">
        <v>48</v>
      </c>
      <c r="T11" s="41">
        <v>49</v>
      </c>
      <c r="U11" s="41">
        <v>43</v>
      </c>
      <c r="V11" s="41">
        <v>55</v>
      </c>
      <c r="W11" s="41">
        <v>53</v>
      </c>
      <c r="X11" s="41">
        <v>55</v>
      </c>
      <c r="Y11" s="41">
        <v>53</v>
      </c>
      <c r="Z11" s="41">
        <v>39</v>
      </c>
      <c r="AA11" s="41">
        <v>14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398</v>
      </c>
      <c r="K13" s="25">
        <v>393</v>
      </c>
      <c r="L13" s="25">
        <v>302</v>
      </c>
      <c r="M13" s="25">
        <v>442</v>
      </c>
      <c r="N13" s="25">
        <v>347</v>
      </c>
      <c r="O13" s="25">
        <v>463</v>
      </c>
      <c r="P13" s="25">
        <v>479</v>
      </c>
      <c r="Q13" s="25">
        <v>482</v>
      </c>
      <c r="R13" s="25">
        <v>337</v>
      </c>
      <c r="S13" s="25">
        <v>478</v>
      </c>
      <c r="T13" s="25">
        <v>483</v>
      </c>
      <c r="U13" s="25">
        <v>426</v>
      </c>
      <c r="V13" s="25">
        <v>541</v>
      </c>
      <c r="W13" s="25">
        <v>524</v>
      </c>
      <c r="X13" s="25">
        <v>549</v>
      </c>
      <c r="Y13" s="25">
        <v>522</v>
      </c>
      <c r="Z13" s="25">
        <v>385</v>
      </c>
      <c r="AA13" s="25">
        <v>139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0.99818276220145374</v>
      </c>
    </row>
    <row r="14" spans="1:67" s="3" customFormat="1" ht="50.1" customHeight="1" x14ac:dyDescent="0.2">
      <c r="A14" s="132"/>
      <c r="B14" s="133"/>
      <c r="C14" s="128"/>
      <c r="D14" s="129"/>
      <c r="E14" s="128"/>
      <c r="F14" s="130"/>
      <c r="G14" s="131"/>
      <c r="H14" s="27" t="str">
        <f>'PANEL DE CONTROL DISTRITAL'!H13</f>
        <v>Número de trámites aplicados</v>
      </c>
      <c r="I14" s="41">
        <v>0</v>
      </c>
      <c r="J14" s="41">
        <v>399</v>
      </c>
      <c r="K14" s="41">
        <v>393</v>
      </c>
      <c r="L14" s="41">
        <v>302</v>
      </c>
      <c r="M14" s="41">
        <v>442</v>
      </c>
      <c r="N14" s="41">
        <v>347</v>
      </c>
      <c r="O14" s="41">
        <v>463</v>
      </c>
      <c r="P14" s="41">
        <v>479</v>
      </c>
      <c r="Q14" s="41">
        <v>483</v>
      </c>
      <c r="R14" s="41">
        <v>339</v>
      </c>
      <c r="S14" s="41">
        <v>479</v>
      </c>
      <c r="T14" s="41">
        <v>483</v>
      </c>
      <c r="U14" s="41">
        <v>427</v>
      </c>
      <c r="V14" s="41">
        <v>542</v>
      </c>
      <c r="W14" s="41">
        <v>526</v>
      </c>
      <c r="X14" s="41">
        <v>549</v>
      </c>
      <c r="Y14" s="41">
        <v>523</v>
      </c>
      <c r="Z14" s="41">
        <v>389</v>
      </c>
      <c r="AA14" s="41">
        <v>139</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478</v>
      </c>
      <c r="K19" s="25">
        <v>389</v>
      </c>
      <c r="L19" s="25">
        <v>201</v>
      </c>
      <c r="M19" s="25">
        <v>543</v>
      </c>
      <c r="N19" s="25">
        <v>348</v>
      </c>
      <c r="O19" s="25">
        <v>439</v>
      </c>
      <c r="P19" s="25">
        <v>398</v>
      </c>
      <c r="Q19" s="25">
        <v>531</v>
      </c>
      <c r="R19" s="25">
        <v>483</v>
      </c>
      <c r="S19" s="25">
        <v>358</v>
      </c>
      <c r="T19" s="25">
        <v>448</v>
      </c>
      <c r="U19" s="25">
        <v>432</v>
      </c>
      <c r="V19" s="25">
        <v>525</v>
      </c>
      <c r="W19" s="25">
        <v>432</v>
      </c>
      <c r="X19" s="25">
        <v>644</v>
      </c>
      <c r="Y19" s="25">
        <v>443</v>
      </c>
      <c r="Z19" s="25">
        <v>253</v>
      </c>
      <c r="AA19" s="25">
        <v>269</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478</v>
      </c>
      <c r="K20" s="41">
        <v>389</v>
      </c>
      <c r="L20" s="41">
        <v>201</v>
      </c>
      <c r="M20" s="41">
        <v>543</v>
      </c>
      <c r="N20" s="41">
        <v>348</v>
      </c>
      <c r="O20" s="41">
        <v>439</v>
      </c>
      <c r="P20" s="41">
        <v>398</v>
      </c>
      <c r="Q20" s="41">
        <v>531</v>
      </c>
      <c r="R20" s="41">
        <v>483</v>
      </c>
      <c r="S20" s="41">
        <v>358</v>
      </c>
      <c r="T20" s="41">
        <v>448</v>
      </c>
      <c r="U20" s="41">
        <v>432</v>
      </c>
      <c r="V20" s="41">
        <v>525</v>
      </c>
      <c r="W20" s="41">
        <v>432</v>
      </c>
      <c r="X20" s="41">
        <v>644</v>
      </c>
      <c r="Y20" s="41">
        <v>443</v>
      </c>
      <c r="Z20" s="41">
        <v>253</v>
      </c>
      <c r="AA20" s="41">
        <v>269</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670</v>
      </c>
      <c r="K22" s="25">
        <v>603</v>
      </c>
      <c r="L22" s="25">
        <v>424</v>
      </c>
      <c r="M22" s="25">
        <v>640</v>
      </c>
      <c r="N22" s="25">
        <v>585</v>
      </c>
      <c r="O22" s="25">
        <v>633</v>
      </c>
      <c r="P22" s="25">
        <v>595</v>
      </c>
      <c r="Q22" s="25">
        <v>662</v>
      </c>
      <c r="R22" s="25">
        <v>763</v>
      </c>
      <c r="S22" s="25">
        <v>572</v>
      </c>
      <c r="T22" s="25">
        <v>633</v>
      </c>
      <c r="U22" s="25">
        <v>624</v>
      </c>
      <c r="V22" s="25">
        <v>718</v>
      </c>
      <c r="W22" s="25">
        <v>638</v>
      </c>
      <c r="X22" s="25">
        <v>758</v>
      </c>
      <c r="Y22" s="25">
        <v>636</v>
      </c>
      <c r="Z22" s="25">
        <v>428</v>
      </c>
      <c r="AA22" s="25">
        <v>511</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670</v>
      </c>
      <c r="K23" s="41">
        <v>603</v>
      </c>
      <c r="L23" s="41">
        <v>424</v>
      </c>
      <c r="M23" s="41">
        <v>640</v>
      </c>
      <c r="N23" s="41">
        <v>585</v>
      </c>
      <c r="O23" s="41">
        <v>633</v>
      </c>
      <c r="P23" s="41">
        <v>595</v>
      </c>
      <c r="Q23" s="41">
        <v>662</v>
      </c>
      <c r="R23" s="41">
        <v>763</v>
      </c>
      <c r="S23" s="41">
        <v>572</v>
      </c>
      <c r="T23" s="41">
        <v>633</v>
      </c>
      <c r="U23" s="41">
        <v>624</v>
      </c>
      <c r="V23" s="41">
        <v>718</v>
      </c>
      <c r="W23" s="41">
        <v>638</v>
      </c>
      <c r="X23" s="41">
        <v>758</v>
      </c>
      <c r="Y23" s="41">
        <v>636</v>
      </c>
      <c r="Z23" s="41">
        <v>428</v>
      </c>
      <c r="AA23" s="41">
        <v>511</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478</v>
      </c>
      <c r="K25" s="25">
        <v>455</v>
      </c>
      <c r="L25" s="25">
        <v>380</v>
      </c>
      <c r="M25" s="25">
        <v>327</v>
      </c>
      <c r="N25" s="25">
        <v>393</v>
      </c>
      <c r="O25" s="25">
        <v>391</v>
      </c>
      <c r="P25" s="25">
        <v>434</v>
      </c>
      <c r="Q25" s="25">
        <v>464</v>
      </c>
      <c r="R25" s="25">
        <v>382</v>
      </c>
      <c r="S25" s="25">
        <v>549</v>
      </c>
      <c r="T25" s="25">
        <v>387</v>
      </c>
      <c r="U25" s="25">
        <v>441</v>
      </c>
      <c r="V25" s="25">
        <v>426</v>
      </c>
      <c r="W25" s="25">
        <v>512</v>
      </c>
      <c r="X25" s="25">
        <v>524</v>
      </c>
      <c r="Y25" s="25">
        <v>565</v>
      </c>
      <c r="Z25" s="25">
        <v>461</v>
      </c>
      <c r="AA25" s="25">
        <v>184</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478</v>
      </c>
      <c r="K26" s="41">
        <v>455</v>
      </c>
      <c r="L26" s="41">
        <v>380</v>
      </c>
      <c r="M26" s="41">
        <v>327</v>
      </c>
      <c r="N26" s="41">
        <v>393</v>
      </c>
      <c r="O26" s="41">
        <v>391</v>
      </c>
      <c r="P26" s="41">
        <v>434</v>
      </c>
      <c r="Q26" s="41">
        <v>464</v>
      </c>
      <c r="R26" s="41">
        <v>382</v>
      </c>
      <c r="S26" s="41">
        <v>549</v>
      </c>
      <c r="T26" s="41">
        <v>387</v>
      </c>
      <c r="U26" s="41">
        <v>441</v>
      </c>
      <c r="V26" s="41">
        <v>426</v>
      </c>
      <c r="W26" s="41">
        <v>512</v>
      </c>
      <c r="X26" s="41">
        <v>524</v>
      </c>
      <c r="Y26" s="41">
        <v>565</v>
      </c>
      <c r="Z26" s="41">
        <v>461</v>
      </c>
      <c r="AA26" s="41">
        <v>184</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A1:BC1"/>
    <mergeCell ref="F2:G2"/>
    <mergeCell ref="A6:A9"/>
    <mergeCell ref="B6:H6"/>
    <mergeCell ref="BC6:BC9"/>
    <mergeCell ref="B7:D7"/>
    <mergeCell ref="E7:H7"/>
    <mergeCell ref="A4:BC4"/>
    <mergeCell ref="A5:BC5"/>
    <mergeCell ref="I6:X6"/>
    <mergeCell ref="B8:X8"/>
    <mergeCell ref="I7:BB7"/>
    <mergeCell ref="C10:C11"/>
    <mergeCell ref="C13:C14"/>
    <mergeCell ref="A12:BC12"/>
    <mergeCell ref="A15:BC15"/>
    <mergeCell ref="BC10:BC11"/>
    <mergeCell ref="BC13:BC14"/>
    <mergeCell ref="A13:A14"/>
    <mergeCell ref="A10:A11"/>
    <mergeCell ref="B10:B11"/>
    <mergeCell ref="D10:D11"/>
    <mergeCell ref="E10:E11"/>
    <mergeCell ref="F10:F11"/>
    <mergeCell ref="G10:G11"/>
    <mergeCell ref="BC19:BC20"/>
    <mergeCell ref="B13:B14"/>
    <mergeCell ref="D13:D14"/>
    <mergeCell ref="E13:E14"/>
    <mergeCell ref="F13:F14"/>
    <mergeCell ref="G13:G14"/>
    <mergeCell ref="G19:G20"/>
    <mergeCell ref="A19:A20"/>
    <mergeCell ref="B19:B20"/>
    <mergeCell ref="D19:D20"/>
    <mergeCell ref="BC22:BC23"/>
    <mergeCell ref="A16:A17"/>
    <mergeCell ref="B16:B17"/>
    <mergeCell ref="D16:D17"/>
    <mergeCell ref="E16:E17"/>
    <mergeCell ref="F16:F17"/>
    <mergeCell ref="G16:G17"/>
    <mergeCell ref="C16:C17"/>
    <mergeCell ref="C19:C20"/>
    <mergeCell ref="A18:BC18"/>
    <mergeCell ref="E19:E20"/>
    <mergeCell ref="F19:F20"/>
    <mergeCell ref="BC16:BC17"/>
    <mergeCell ref="G22:G23"/>
    <mergeCell ref="C22:C23"/>
    <mergeCell ref="A24:BC24"/>
    <mergeCell ref="A25:A26"/>
    <mergeCell ref="B25:B26"/>
    <mergeCell ref="A22:A23"/>
    <mergeCell ref="B22:B23"/>
    <mergeCell ref="D22:D23"/>
    <mergeCell ref="E22:E23"/>
    <mergeCell ref="F22:F23"/>
    <mergeCell ref="B36:G37"/>
    <mergeCell ref="H36:M37"/>
    <mergeCell ref="BC25:BC26"/>
    <mergeCell ref="I29:L29"/>
    <mergeCell ref="B34:M34"/>
    <mergeCell ref="B35:G35"/>
    <mergeCell ref="H35:M35"/>
    <mergeCell ref="C25:C26"/>
    <mergeCell ref="D25:D26"/>
    <mergeCell ref="E25:E26"/>
    <mergeCell ref="F25:F26"/>
    <mergeCell ref="G25:G26"/>
  </mergeCells>
  <phoneticPr fontId="28" type="noConversion"/>
  <conditionalFormatting sqref="I21:BB21">
    <cfRule type="colorScale" priority="1083">
      <colorScale>
        <cfvo type="min"/>
        <cfvo type="percentile" val="50"/>
        <cfvo type="max"/>
        <color rgb="FFE98BD7"/>
        <color rgb="FFD5007F"/>
        <color rgb="FF950054"/>
      </colorScale>
    </cfRule>
  </conditionalFormatting>
  <conditionalFormatting sqref="BC10">
    <cfRule type="cellIs" dxfId="1273" priority="31" operator="greaterThan">
      <formula>95%</formula>
    </cfRule>
    <cfRule type="cellIs" dxfId="1272" priority="32" operator="greaterThanOrEqual">
      <formula>90%</formula>
    </cfRule>
    <cfRule type="cellIs" dxfId="1271" priority="33" operator="lessThan">
      <formula>89.99%</formula>
    </cfRule>
  </conditionalFormatting>
  <conditionalFormatting sqref="BC13">
    <cfRule type="cellIs" dxfId="1270" priority="13" operator="greaterThan">
      <formula>95%</formula>
    </cfRule>
    <cfRule type="cellIs" dxfId="1269" priority="14" operator="greaterThanOrEqual">
      <formula>90%</formula>
    </cfRule>
    <cfRule type="cellIs" dxfId="1268" priority="15" operator="lessThan">
      <formula>89.99%</formula>
    </cfRule>
  </conditionalFormatting>
  <conditionalFormatting sqref="BC16">
    <cfRule type="cellIs" dxfId="1267" priority="10" operator="greaterThan">
      <formula>95%</formula>
    </cfRule>
    <cfRule type="cellIs" dxfId="1266" priority="11" operator="greaterThanOrEqual">
      <formula>90%</formula>
    </cfRule>
    <cfRule type="cellIs" dxfId="1265" priority="12" operator="lessThan">
      <formula>89.99%</formula>
    </cfRule>
  </conditionalFormatting>
  <conditionalFormatting sqref="BC19">
    <cfRule type="cellIs" dxfId="1264" priority="7" operator="greaterThan">
      <formula>95%</formula>
    </cfRule>
    <cfRule type="cellIs" dxfId="1263" priority="8" operator="greaterThanOrEqual">
      <formula>90%</formula>
    </cfRule>
    <cfRule type="cellIs" dxfId="1262" priority="9" operator="lessThan">
      <formula>89.99%</formula>
    </cfRule>
  </conditionalFormatting>
  <conditionalFormatting sqref="BC22">
    <cfRule type="cellIs" dxfId="1261" priority="4" operator="greaterThanOrEqual">
      <formula>100%</formula>
    </cfRule>
    <cfRule type="cellIs" dxfId="1260" priority="6" operator="lessThan">
      <formula>99.99%</formula>
    </cfRule>
  </conditionalFormatting>
  <conditionalFormatting sqref="BC25">
    <cfRule type="cellIs" dxfId="1259" priority="1" operator="greaterThan">
      <formula>95%</formula>
    </cfRule>
    <cfRule type="cellIs" dxfId="1258" priority="2" operator="greaterThanOrEqual">
      <formula>90%</formula>
    </cfRule>
    <cfRule type="cellIs" dxfId="1257" priority="3" operator="lessThan">
      <formula>89.99%</formula>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415C-8C33-4D11-B4AD-0BF320CDC66F}">
  <sheetPr>
    <tabColor rgb="FF00B0F0"/>
  </sheetPr>
  <dimension ref="A1:BO37"/>
  <sheetViews>
    <sheetView showGridLines="0" topLeftCell="X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v>
      </c>
      <c r="F2" s="113" t="s">
        <v>92</v>
      </c>
      <c r="G2" s="113"/>
      <c r="H2" s="22">
        <v>150152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32</v>
      </c>
      <c r="K10" s="25">
        <v>22</v>
      </c>
      <c r="L10" s="25">
        <v>11</v>
      </c>
      <c r="M10" s="25">
        <v>24</v>
      </c>
      <c r="N10" s="25">
        <v>13</v>
      </c>
      <c r="O10" s="25">
        <v>22</v>
      </c>
      <c r="P10" s="25">
        <v>29</v>
      </c>
      <c r="Q10" s="25">
        <v>21</v>
      </c>
      <c r="R10" s="25">
        <v>32</v>
      </c>
      <c r="S10" s="25">
        <v>17</v>
      </c>
      <c r="T10" s="25">
        <v>39</v>
      </c>
      <c r="U10" s="25">
        <v>25</v>
      </c>
      <c r="V10" s="25">
        <v>29</v>
      </c>
      <c r="W10" s="25">
        <v>27</v>
      </c>
      <c r="X10" s="25">
        <v>19</v>
      </c>
      <c r="Y10" s="25">
        <v>17</v>
      </c>
      <c r="Z10" s="25">
        <v>7</v>
      </c>
      <c r="AA10" s="25">
        <v>3</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32</v>
      </c>
      <c r="K11" s="41">
        <v>22</v>
      </c>
      <c r="L11" s="41">
        <v>11</v>
      </c>
      <c r="M11" s="41">
        <v>24</v>
      </c>
      <c r="N11" s="41">
        <v>13</v>
      </c>
      <c r="O11" s="41">
        <v>22</v>
      </c>
      <c r="P11" s="41">
        <v>29</v>
      </c>
      <c r="Q11" s="41">
        <v>21</v>
      </c>
      <c r="R11" s="41">
        <v>32</v>
      </c>
      <c r="S11" s="41">
        <v>17</v>
      </c>
      <c r="T11" s="41">
        <v>39</v>
      </c>
      <c r="U11" s="41">
        <v>25</v>
      </c>
      <c r="V11" s="41">
        <v>29</v>
      </c>
      <c r="W11" s="41">
        <v>27</v>
      </c>
      <c r="X11" s="41">
        <v>19</v>
      </c>
      <c r="Y11" s="41">
        <v>17</v>
      </c>
      <c r="Z11" s="41">
        <v>7</v>
      </c>
      <c r="AA11" s="41">
        <v>3</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318</v>
      </c>
      <c r="K13" s="25">
        <v>211</v>
      </c>
      <c r="L13" s="25">
        <v>107</v>
      </c>
      <c r="M13" s="25">
        <v>236</v>
      </c>
      <c r="N13" s="25">
        <v>130</v>
      </c>
      <c r="O13" s="25">
        <v>216</v>
      </c>
      <c r="P13" s="25">
        <v>286</v>
      </c>
      <c r="Q13" s="25">
        <v>201</v>
      </c>
      <c r="R13" s="25">
        <v>314</v>
      </c>
      <c r="S13" s="25">
        <v>164</v>
      </c>
      <c r="T13" s="25">
        <v>387</v>
      </c>
      <c r="U13" s="25">
        <v>248</v>
      </c>
      <c r="V13" s="25">
        <v>289</v>
      </c>
      <c r="W13" s="25">
        <v>261</v>
      </c>
      <c r="X13" s="25">
        <v>188</v>
      </c>
      <c r="Y13" s="25">
        <v>164</v>
      </c>
      <c r="Z13" s="25">
        <v>61</v>
      </c>
      <c r="AA13" s="25">
        <v>23</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0.99868731950643208</v>
      </c>
    </row>
    <row r="14" spans="1:67" s="3" customFormat="1" ht="50.1" customHeight="1" x14ac:dyDescent="0.2">
      <c r="A14" s="132"/>
      <c r="B14" s="133"/>
      <c r="C14" s="128"/>
      <c r="D14" s="129"/>
      <c r="E14" s="128"/>
      <c r="F14" s="130"/>
      <c r="G14" s="131"/>
      <c r="H14" s="27" t="str">
        <f>'PANEL DE CONTROL DISTRITAL'!H13</f>
        <v>Número de trámites aplicados</v>
      </c>
      <c r="I14" s="41">
        <v>0</v>
      </c>
      <c r="J14" s="41">
        <v>319</v>
      </c>
      <c r="K14" s="41">
        <v>212</v>
      </c>
      <c r="L14" s="41">
        <v>107</v>
      </c>
      <c r="M14" s="41">
        <v>236</v>
      </c>
      <c r="N14" s="41">
        <v>130</v>
      </c>
      <c r="O14" s="41">
        <v>216</v>
      </c>
      <c r="P14" s="41">
        <v>286</v>
      </c>
      <c r="Q14" s="41">
        <v>201</v>
      </c>
      <c r="R14" s="41">
        <v>314</v>
      </c>
      <c r="S14" s="41">
        <v>165</v>
      </c>
      <c r="T14" s="41">
        <v>388</v>
      </c>
      <c r="U14" s="41">
        <v>248</v>
      </c>
      <c r="V14" s="41">
        <v>289</v>
      </c>
      <c r="W14" s="41">
        <v>262</v>
      </c>
      <c r="X14" s="41">
        <v>188</v>
      </c>
      <c r="Y14" s="41">
        <v>164</v>
      </c>
      <c r="Z14" s="41">
        <v>61</v>
      </c>
      <c r="AA14" s="41">
        <v>23</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IFERROR(SUM(I16:BB16)/SUM(J17:BB17),1)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217</v>
      </c>
      <c r="K19" s="25">
        <v>308</v>
      </c>
      <c r="L19" s="25">
        <v>84</v>
      </c>
      <c r="M19" s="25">
        <v>221</v>
      </c>
      <c r="N19" s="25">
        <v>190</v>
      </c>
      <c r="O19" s="25">
        <v>136</v>
      </c>
      <c r="P19" s="25">
        <v>194</v>
      </c>
      <c r="Q19" s="25">
        <v>294</v>
      </c>
      <c r="R19" s="25">
        <v>267</v>
      </c>
      <c r="S19" s="25">
        <v>256</v>
      </c>
      <c r="T19" s="25">
        <v>246</v>
      </c>
      <c r="U19" s="25">
        <v>308</v>
      </c>
      <c r="V19" s="25">
        <v>267</v>
      </c>
      <c r="W19" s="25">
        <v>273</v>
      </c>
      <c r="X19" s="25">
        <v>280</v>
      </c>
      <c r="Y19" s="25">
        <v>118</v>
      </c>
      <c r="Z19" s="25">
        <v>102</v>
      </c>
      <c r="AA19" s="25">
        <v>61</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217</v>
      </c>
      <c r="K20" s="41">
        <v>308</v>
      </c>
      <c r="L20" s="41">
        <v>84</v>
      </c>
      <c r="M20" s="41">
        <v>221</v>
      </c>
      <c r="N20" s="41">
        <v>190</v>
      </c>
      <c r="O20" s="41">
        <v>136</v>
      </c>
      <c r="P20" s="41">
        <v>194</v>
      </c>
      <c r="Q20" s="41">
        <v>294</v>
      </c>
      <c r="R20" s="41">
        <v>267</v>
      </c>
      <c r="S20" s="41">
        <v>256</v>
      </c>
      <c r="T20" s="41">
        <v>246</v>
      </c>
      <c r="U20" s="41">
        <v>308</v>
      </c>
      <c r="V20" s="41">
        <v>267</v>
      </c>
      <c r="W20" s="41">
        <v>273</v>
      </c>
      <c r="X20" s="41">
        <v>280</v>
      </c>
      <c r="Y20" s="41">
        <v>118</v>
      </c>
      <c r="Z20" s="41">
        <v>102</v>
      </c>
      <c r="AA20" s="41">
        <v>61</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491</v>
      </c>
      <c r="K22" s="25">
        <v>544</v>
      </c>
      <c r="L22" s="25">
        <v>408</v>
      </c>
      <c r="M22" s="25">
        <v>381</v>
      </c>
      <c r="N22" s="25">
        <v>477</v>
      </c>
      <c r="O22" s="25">
        <v>410</v>
      </c>
      <c r="P22" s="25">
        <v>402</v>
      </c>
      <c r="Q22" s="25">
        <v>503</v>
      </c>
      <c r="R22" s="25">
        <v>523</v>
      </c>
      <c r="S22" s="25">
        <v>607</v>
      </c>
      <c r="T22" s="25">
        <v>518</v>
      </c>
      <c r="U22" s="25">
        <v>626</v>
      </c>
      <c r="V22" s="25">
        <v>551</v>
      </c>
      <c r="W22" s="25">
        <v>602</v>
      </c>
      <c r="X22" s="25">
        <v>645</v>
      </c>
      <c r="Y22" s="25">
        <v>386</v>
      </c>
      <c r="Z22" s="25">
        <v>320</v>
      </c>
      <c r="AA22" s="25">
        <v>287</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491</v>
      </c>
      <c r="K23" s="41">
        <v>544</v>
      </c>
      <c r="L23" s="41">
        <v>408</v>
      </c>
      <c r="M23" s="41">
        <v>381</v>
      </c>
      <c r="N23" s="41">
        <v>477</v>
      </c>
      <c r="O23" s="41">
        <v>410</v>
      </c>
      <c r="P23" s="41">
        <v>402</v>
      </c>
      <c r="Q23" s="41">
        <v>503</v>
      </c>
      <c r="R23" s="41">
        <v>523</v>
      </c>
      <c r="S23" s="41">
        <v>607</v>
      </c>
      <c r="T23" s="41">
        <v>518</v>
      </c>
      <c r="U23" s="41">
        <v>626</v>
      </c>
      <c r="V23" s="41">
        <v>551</v>
      </c>
      <c r="W23" s="41">
        <v>602</v>
      </c>
      <c r="X23" s="41">
        <v>645</v>
      </c>
      <c r="Y23" s="41">
        <v>386</v>
      </c>
      <c r="Z23" s="41">
        <v>320</v>
      </c>
      <c r="AA23" s="41">
        <v>287</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263</v>
      </c>
      <c r="K25" s="25">
        <v>255</v>
      </c>
      <c r="L25" s="25">
        <v>220</v>
      </c>
      <c r="M25" s="25">
        <v>248</v>
      </c>
      <c r="N25" s="25">
        <v>94</v>
      </c>
      <c r="O25" s="25">
        <v>203</v>
      </c>
      <c r="P25" s="25">
        <v>200</v>
      </c>
      <c r="Q25" s="25">
        <v>193</v>
      </c>
      <c r="R25" s="25">
        <v>247</v>
      </c>
      <c r="S25" s="25">
        <v>172</v>
      </c>
      <c r="T25" s="25">
        <v>335</v>
      </c>
      <c r="U25" s="25">
        <v>200</v>
      </c>
      <c r="V25" s="25">
        <v>340</v>
      </c>
      <c r="W25" s="25">
        <v>222</v>
      </c>
      <c r="X25" s="25">
        <v>237</v>
      </c>
      <c r="Y25" s="25">
        <v>377</v>
      </c>
      <c r="Z25" s="25">
        <v>168</v>
      </c>
      <c r="AA25" s="25">
        <v>94</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263</v>
      </c>
      <c r="K26" s="41">
        <v>255</v>
      </c>
      <c r="L26" s="41">
        <v>220</v>
      </c>
      <c r="M26" s="41">
        <v>248</v>
      </c>
      <c r="N26" s="41">
        <v>94</v>
      </c>
      <c r="O26" s="41">
        <v>203</v>
      </c>
      <c r="P26" s="41">
        <v>200</v>
      </c>
      <c r="Q26" s="41">
        <v>193</v>
      </c>
      <c r="R26" s="41">
        <v>247</v>
      </c>
      <c r="S26" s="41">
        <v>172</v>
      </c>
      <c r="T26" s="41">
        <v>335</v>
      </c>
      <c r="U26" s="41">
        <v>200</v>
      </c>
      <c r="V26" s="41">
        <v>340</v>
      </c>
      <c r="W26" s="41">
        <v>222</v>
      </c>
      <c r="X26" s="41">
        <v>237</v>
      </c>
      <c r="Y26" s="41">
        <v>377</v>
      </c>
      <c r="Z26" s="41">
        <v>168</v>
      </c>
      <c r="AA26" s="41">
        <v>94</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I7:BB7"/>
    <mergeCell ref="A1:BC1"/>
    <mergeCell ref="F2:G2"/>
    <mergeCell ref="A4:BC4"/>
    <mergeCell ref="A5:BC5"/>
    <mergeCell ref="E7:H7"/>
    <mergeCell ref="A6:A9"/>
    <mergeCell ref="B6:H6"/>
    <mergeCell ref="I6:X6"/>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084">
      <colorScale>
        <cfvo type="min"/>
        <cfvo type="percentile" val="50"/>
        <cfvo type="max"/>
        <color rgb="FFE98BD7"/>
        <color rgb="FFD5007F"/>
        <color rgb="FF950054"/>
      </colorScale>
    </cfRule>
  </conditionalFormatting>
  <conditionalFormatting sqref="BC10">
    <cfRule type="cellIs" dxfId="1256" priority="15" operator="greaterThan">
      <formula>95%</formula>
    </cfRule>
    <cfRule type="cellIs" dxfId="1255" priority="16" operator="greaterThanOrEqual">
      <formula>90%</formula>
    </cfRule>
    <cfRule type="cellIs" dxfId="1254" priority="17" operator="lessThan">
      <formula>89.99%</formula>
    </cfRule>
  </conditionalFormatting>
  <conditionalFormatting sqref="BC13">
    <cfRule type="cellIs" dxfId="1253" priority="12" operator="greaterThan">
      <formula>95%</formula>
    </cfRule>
    <cfRule type="cellIs" dxfId="1252" priority="13" operator="greaterThanOrEqual">
      <formula>90%</formula>
    </cfRule>
    <cfRule type="cellIs" dxfId="1251" priority="14" operator="lessThan">
      <formula>89.99%</formula>
    </cfRule>
  </conditionalFormatting>
  <conditionalFormatting sqref="BC16">
    <cfRule type="cellIs" dxfId="1250" priority="9" operator="greaterThan">
      <formula>95%</formula>
    </cfRule>
    <cfRule type="cellIs" dxfId="1249" priority="10" operator="greaterThanOrEqual">
      <formula>90%</formula>
    </cfRule>
    <cfRule type="cellIs" dxfId="1248" priority="11" operator="lessThan">
      <formula>89.99%</formula>
    </cfRule>
  </conditionalFormatting>
  <conditionalFormatting sqref="BC19">
    <cfRule type="cellIs" dxfId="1247" priority="6" operator="greaterThan">
      <formula>95%</formula>
    </cfRule>
    <cfRule type="cellIs" dxfId="1246" priority="7" operator="greaterThanOrEqual">
      <formula>90%</formula>
    </cfRule>
    <cfRule type="cellIs" dxfId="1245" priority="8" operator="lessThan">
      <formula>89.99%</formula>
    </cfRule>
  </conditionalFormatting>
  <conditionalFormatting sqref="BC22">
    <cfRule type="cellIs" dxfId="1244" priority="4" operator="greaterThanOrEqual">
      <formula>100%</formula>
    </cfRule>
    <cfRule type="cellIs" dxfId="1243" priority="5" operator="lessThan">
      <formula>99.99%</formula>
    </cfRule>
  </conditionalFormatting>
  <conditionalFormatting sqref="BC25">
    <cfRule type="cellIs" dxfId="1242" priority="1" operator="greaterThan">
      <formula>95%</formula>
    </cfRule>
    <cfRule type="cellIs" dxfId="1241" priority="2" operator="greaterThanOrEqual">
      <formula>90%</formula>
    </cfRule>
    <cfRule type="cellIs" dxfId="1240" priority="3" operator="lessThan">
      <formula>89.99%</formula>
    </cfRule>
  </conditionalFormatting>
  <dataValidations count="1">
    <dataValidation showDropDown="1" showInputMessage="1" showErrorMessage="1" sqref="C21 G19:G23 G10:G11 G16:G17 G13:G14 G25:G26" xr:uid="{2DDABF81-C7B0-4E60-B2EF-4551495B2C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40B9-4C4A-4491-B750-AFEA4D6DE0B9}">
  <sheetPr>
    <tabColor rgb="FF00B0F0"/>
  </sheetPr>
  <dimension ref="A1:BO37"/>
  <sheetViews>
    <sheetView showGridLines="0" topLeftCell="H13"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v>
      </c>
      <c r="F2" s="113" t="s">
        <v>92</v>
      </c>
      <c r="G2" s="113"/>
      <c r="H2" s="22">
        <v>150153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21</v>
      </c>
      <c r="K10" s="25">
        <v>13</v>
      </c>
      <c r="L10" s="25">
        <v>13</v>
      </c>
      <c r="M10" s="25">
        <v>17</v>
      </c>
      <c r="N10" s="25">
        <v>15</v>
      </c>
      <c r="O10" s="25">
        <v>15</v>
      </c>
      <c r="P10" s="25">
        <v>19</v>
      </c>
      <c r="Q10" s="25">
        <v>14</v>
      </c>
      <c r="R10" s="25">
        <v>17</v>
      </c>
      <c r="S10" s="25">
        <v>17</v>
      </c>
      <c r="T10" s="25">
        <v>21</v>
      </c>
      <c r="U10" s="25">
        <v>23</v>
      </c>
      <c r="V10" s="25">
        <v>27</v>
      </c>
      <c r="W10" s="25">
        <v>29</v>
      </c>
      <c r="X10" s="25">
        <v>29</v>
      </c>
      <c r="Y10" s="25">
        <v>19</v>
      </c>
      <c r="Z10" s="25">
        <v>3</v>
      </c>
      <c r="AA10" s="25">
        <v>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21</v>
      </c>
      <c r="K11" s="41">
        <v>13</v>
      </c>
      <c r="L11" s="41">
        <v>13</v>
      </c>
      <c r="M11" s="41">
        <v>17</v>
      </c>
      <c r="N11" s="41">
        <v>15</v>
      </c>
      <c r="O11" s="41">
        <v>15</v>
      </c>
      <c r="P11" s="41">
        <v>19</v>
      </c>
      <c r="Q11" s="41">
        <v>14</v>
      </c>
      <c r="R11" s="41">
        <v>17</v>
      </c>
      <c r="S11" s="41">
        <v>17</v>
      </c>
      <c r="T11" s="41">
        <v>21</v>
      </c>
      <c r="U11" s="41">
        <v>23</v>
      </c>
      <c r="V11" s="41">
        <v>27</v>
      </c>
      <c r="W11" s="41">
        <v>29</v>
      </c>
      <c r="X11" s="41">
        <v>29</v>
      </c>
      <c r="Y11" s="41">
        <v>19</v>
      </c>
      <c r="Z11" s="41">
        <v>3</v>
      </c>
      <c r="AA11" s="41">
        <v>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201</v>
      </c>
      <c r="K13" s="25">
        <v>126</v>
      </c>
      <c r="L13" s="25">
        <v>126</v>
      </c>
      <c r="M13" s="25">
        <v>162</v>
      </c>
      <c r="N13" s="25">
        <v>143</v>
      </c>
      <c r="O13" s="25">
        <v>146</v>
      </c>
      <c r="P13" s="25">
        <v>187</v>
      </c>
      <c r="Q13" s="25">
        <v>139</v>
      </c>
      <c r="R13" s="25">
        <v>163</v>
      </c>
      <c r="S13" s="25">
        <v>165</v>
      </c>
      <c r="T13" s="25">
        <v>200</v>
      </c>
      <c r="U13" s="25">
        <v>222</v>
      </c>
      <c r="V13" s="25">
        <v>267</v>
      </c>
      <c r="W13" s="25">
        <v>289</v>
      </c>
      <c r="X13" s="25">
        <v>285</v>
      </c>
      <c r="Y13" s="25">
        <v>186</v>
      </c>
      <c r="Z13" s="25">
        <v>30</v>
      </c>
      <c r="AA13" s="25">
        <v>33</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0.99772505687357815</v>
      </c>
    </row>
    <row r="14" spans="1:67" s="3" customFormat="1" ht="50.1" customHeight="1" x14ac:dyDescent="0.2">
      <c r="A14" s="132"/>
      <c r="B14" s="133"/>
      <c r="C14" s="128"/>
      <c r="D14" s="129"/>
      <c r="E14" s="128"/>
      <c r="F14" s="130"/>
      <c r="G14" s="131"/>
      <c r="H14" s="27" t="str">
        <f>'PANEL DE CONTROL DISTRITAL'!H13</f>
        <v>Número de trámites aplicados</v>
      </c>
      <c r="I14" s="41">
        <v>0</v>
      </c>
      <c r="J14" s="41">
        <v>201</v>
      </c>
      <c r="K14" s="41">
        <v>126</v>
      </c>
      <c r="L14" s="41">
        <v>126</v>
      </c>
      <c r="M14" s="41">
        <v>162</v>
      </c>
      <c r="N14" s="41">
        <v>143</v>
      </c>
      <c r="O14" s="41">
        <v>146</v>
      </c>
      <c r="P14" s="41">
        <v>188</v>
      </c>
      <c r="Q14" s="41">
        <v>140</v>
      </c>
      <c r="R14" s="41">
        <v>163</v>
      </c>
      <c r="S14" s="41">
        <v>166</v>
      </c>
      <c r="T14" s="41">
        <v>201</v>
      </c>
      <c r="U14" s="41">
        <v>222</v>
      </c>
      <c r="V14" s="41">
        <v>267</v>
      </c>
      <c r="W14" s="41">
        <v>289</v>
      </c>
      <c r="X14" s="41">
        <v>287</v>
      </c>
      <c r="Y14" s="41">
        <v>187</v>
      </c>
      <c r="Z14" s="41">
        <v>30</v>
      </c>
      <c r="AA14" s="41">
        <v>33</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1</v>
      </c>
      <c r="T16" s="25">
        <v>1</v>
      </c>
      <c r="U16" s="25">
        <v>0</v>
      </c>
      <c r="V16" s="25">
        <v>0</v>
      </c>
      <c r="W16" s="25">
        <v>0</v>
      </c>
      <c r="X16" s="25">
        <v>0</v>
      </c>
      <c r="Y16" s="25">
        <v>0</v>
      </c>
      <c r="Z16" s="25">
        <v>0</v>
      </c>
      <c r="AA16" s="25">
        <v>0</v>
      </c>
      <c r="AB16" s="25">
        <v>0</v>
      </c>
      <c r="AC16" s="25">
        <v>0</v>
      </c>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1</v>
      </c>
      <c r="T17" s="41">
        <v>1</v>
      </c>
      <c r="U17" s="41">
        <v>0</v>
      </c>
      <c r="V17" s="41">
        <v>0</v>
      </c>
      <c r="W17" s="41">
        <v>0</v>
      </c>
      <c r="X17" s="41">
        <v>0</v>
      </c>
      <c r="Y17" s="41">
        <v>0</v>
      </c>
      <c r="Z17" s="41">
        <v>0</v>
      </c>
      <c r="AA17" s="41">
        <v>0</v>
      </c>
      <c r="AB17" s="41">
        <v>0</v>
      </c>
      <c r="AC17" s="41">
        <v>0</v>
      </c>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187</v>
      </c>
      <c r="K19" s="25">
        <v>160</v>
      </c>
      <c r="L19" s="25">
        <v>67</v>
      </c>
      <c r="M19" s="25">
        <v>208</v>
      </c>
      <c r="N19" s="25">
        <v>108</v>
      </c>
      <c r="O19" s="25">
        <v>170</v>
      </c>
      <c r="P19" s="25">
        <v>146</v>
      </c>
      <c r="Q19" s="25">
        <v>170</v>
      </c>
      <c r="R19" s="25">
        <v>188</v>
      </c>
      <c r="S19" s="25">
        <v>111</v>
      </c>
      <c r="T19" s="25">
        <v>222</v>
      </c>
      <c r="U19" s="25">
        <v>146</v>
      </c>
      <c r="V19" s="25">
        <v>298</v>
      </c>
      <c r="W19" s="25">
        <v>169</v>
      </c>
      <c r="X19" s="25">
        <v>424</v>
      </c>
      <c r="Y19" s="25">
        <v>176</v>
      </c>
      <c r="Z19" s="25">
        <v>116</v>
      </c>
      <c r="AA19" s="25">
        <v>34</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187</v>
      </c>
      <c r="K20" s="41">
        <v>160</v>
      </c>
      <c r="L20" s="41">
        <v>67</v>
      </c>
      <c r="M20" s="41">
        <v>208</v>
      </c>
      <c r="N20" s="41">
        <v>108</v>
      </c>
      <c r="O20" s="41">
        <v>170</v>
      </c>
      <c r="P20" s="41">
        <v>146</v>
      </c>
      <c r="Q20" s="41">
        <v>170</v>
      </c>
      <c r="R20" s="41">
        <v>188</v>
      </c>
      <c r="S20" s="41">
        <v>111</v>
      </c>
      <c r="T20" s="41">
        <v>222</v>
      </c>
      <c r="U20" s="41">
        <v>146</v>
      </c>
      <c r="V20" s="41">
        <v>298</v>
      </c>
      <c r="W20" s="41">
        <v>169</v>
      </c>
      <c r="X20" s="41">
        <v>424</v>
      </c>
      <c r="Y20" s="41">
        <v>176</v>
      </c>
      <c r="Z20" s="41">
        <v>116</v>
      </c>
      <c r="AA20" s="41">
        <v>34</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325</v>
      </c>
      <c r="K22" s="25">
        <v>245</v>
      </c>
      <c r="L22" s="25">
        <v>207</v>
      </c>
      <c r="M22" s="25">
        <v>249</v>
      </c>
      <c r="N22" s="25">
        <v>226</v>
      </c>
      <c r="O22" s="25">
        <v>240</v>
      </c>
      <c r="P22" s="25">
        <v>231</v>
      </c>
      <c r="Q22" s="25">
        <v>242</v>
      </c>
      <c r="R22" s="25">
        <v>263</v>
      </c>
      <c r="S22" s="25">
        <v>229</v>
      </c>
      <c r="T22" s="25">
        <v>310</v>
      </c>
      <c r="U22" s="25">
        <v>302</v>
      </c>
      <c r="V22" s="25">
        <v>401</v>
      </c>
      <c r="W22" s="25">
        <v>302</v>
      </c>
      <c r="X22" s="25">
        <v>493</v>
      </c>
      <c r="Y22" s="25">
        <v>239</v>
      </c>
      <c r="Z22" s="25">
        <v>248</v>
      </c>
      <c r="AA22" s="25">
        <v>211</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325</v>
      </c>
      <c r="K23" s="41">
        <v>245</v>
      </c>
      <c r="L23" s="41">
        <v>207</v>
      </c>
      <c r="M23" s="41">
        <v>249</v>
      </c>
      <c r="N23" s="41">
        <v>226</v>
      </c>
      <c r="O23" s="41">
        <v>240</v>
      </c>
      <c r="P23" s="41">
        <v>231</v>
      </c>
      <c r="Q23" s="41">
        <v>242</v>
      </c>
      <c r="R23" s="41">
        <v>263</v>
      </c>
      <c r="S23" s="41">
        <v>229</v>
      </c>
      <c r="T23" s="41">
        <v>310</v>
      </c>
      <c r="U23" s="41">
        <v>302</v>
      </c>
      <c r="V23" s="41">
        <v>401</v>
      </c>
      <c r="W23" s="41">
        <v>302</v>
      </c>
      <c r="X23" s="41">
        <v>493</v>
      </c>
      <c r="Y23" s="41">
        <v>239</v>
      </c>
      <c r="Z23" s="41">
        <v>248</v>
      </c>
      <c r="AA23" s="41">
        <v>211</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312</v>
      </c>
      <c r="K25" s="25">
        <v>240</v>
      </c>
      <c r="L25" s="25">
        <v>105</v>
      </c>
      <c r="M25" s="25">
        <v>166</v>
      </c>
      <c r="N25" s="25">
        <v>131</v>
      </c>
      <c r="O25" s="25">
        <v>156</v>
      </c>
      <c r="P25" s="25">
        <v>153</v>
      </c>
      <c r="Q25" s="25">
        <v>159</v>
      </c>
      <c r="R25" s="25">
        <v>167</v>
      </c>
      <c r="S25" s="25">
        <v>145</v>
      </c>
      <c r="T25" s="25">
        <v>141</v>
      </c>
      <c r="U25" s="25">
        <v>154</v>
      </c>
      <c r="V25" s="25">
        <v>197</v>
      </c>
      <c r="W25" s="25">
        <v>268</v>
      </c>
      <c r="X25" s="25">
        <v>233</v>
      </c>
      <c r="Y25" s="25">
        <v>430</v>
      </c>
      <c r="Z25" s="25">
        <v>107</v>
      </c>
      <c r="AA25" s="25">
        <v>69</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312</v>
      </c>
      <c r="K26" s="41">
        <v>240</v>
      </c>
      <c r="L26" s="41">
        <v>105</v>
      </c>
      <c r="M26" s="41">
        <v>166</v>
      </c>
      <c r="N26" s="41">
        <v>131</v>
      </c>
      <c r="O26" s="41">
        <v>156</v>
      </c>
      <c r="P26" s="41">
        <v>153</v>
      </c>
      <c r="Q26" s="41">
        <v>159</v>
      </c>
      <c r="R26" s="41">
        <v>167</v>
      </c>
      <c r="S26" s="41">
        <v>145</v>
      </c>
      <c r="T26" s="41">
        <v>141</v>
      </c>
      <c r="U26" s="41">
        <v>154</v>
      </c>
      <c r="V26" s="41">
        <v>197</v>
      </c>
      <c r="W26" s="41">
        <v>268</v>
      </c>
      <c r="X26" s="41">
        <v>233</v>
      </c>
      <c r="Y26" s="41">
        <v>430</v>
      </c>
      <c r="Z26" s="41">
        <v>107</v>
      </c>
      <c r="AA26" s="41">
        <v>69</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I7:BB7"/>
    <mergeCell ref="A1:BC1"/>
    <mergeCell ref="F2:G2"/>
    <mergeCell ref="A4:BC4"/>
    <mergeCell ref="A5:BC5"/>
    <mergeCell ref="E7:H7"/>
    <mergeCell ref="A6:A9"/>
    <mergeCell ref="B6:H6"/>
    <mergeCell ref="I6:X6"/>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085">
      <colorScale>
        <cfvo type="min"/>
        <cfvo type="percentile" val="50"/>
        <cfvo type="max"/>
        <color rgb="FFE98BD7"/>
        <color rgb="FFD5007F"/>
        <color rgb="FF950054"/>
      </colorScale>
    </cfRule>
  </conditionalFormatting>
  <conditionalFormatting sqref="BC10">
    <cfRule type="cellIs" dxfId="1239" priority="15" operator="greaterThan">
      <formula>95%</formula>
    </cfRule>
    <cfRule type="cellIs" dxfId="1238" priority="16" operator="greaterThanOrEqual">
      <formula>90%</formula>
    </cfRule>
    <cfRule type="cellIs" dxfId="1237" priority="17" operator="lessThan">
      <formula>89.99%</formula>
    </cfRule>
  </conditionalFormatting>
  <conditionalFormatting sqref="BC13">
    <cfRule type="cellIs" dxfId="1236" priority="12" operator="greaterThan">
      <formula>95%</formula>
    </cfRule>
    <cfRule type="cellIs" dxfId="1235" priority="13" operator="greaterThanOrEqual">
      <formula>90%</formula>
    </cfRule>
    <cfRule type="cellIs" dxfId="1234" priority="14" operator="lessThan">
      <formula>89.99%</formula>
    </cfRule>
  </conditionalFormatting>
  <conditionalFormatting sqref="BC16">
    <cfRule type="cellIs" dxfId="1233" priority="9" operator="greaterThan">
      <formula>95%</formula>
    </cfRule>
    <cfRule type="cellIs" dxfId="1232" priority="10" operator="greaterThanOrEqual">
      <formula>90%</formula>
    </cfRule>
    <cfRule type="cellIs" dxfId="1231" priority="11" operator="lessThan">
      <formula>89.99%</formula>
    </cfRule>
  </conditionalFormatting>
  <conditionalFormatting sqref="BC19">
    <cfRule type="cellIs" dxfId="1230" priority="6" operator="greaterThan">
      <formula>95%</formula>
    </cfRule>
    <cfRule type="cellIs" dxfId="1229" priority="7" operator="greaterThanOrEqual">
      <formula>90%</formula>
    </cfRule>
    <cfRule type="cellIs" dxfId="1228" priority="8" operator="lessThan">
      <formula>89.99%</formula>
    </cfRule>
  </conditionalFormatting>
  <conditionalFormatting sqref="BC22">
    <cfRule type="cellIs" dxfId="1227" priority="4" operator="greaterThanOrEqual">
      <formula>100%</formula>
    </cfRule>
    <cfRule type="cellIs" dxfId="1226" priority="5" operator="lessThan">
      <formula>99.99%</formula>
    </cfRule>
  </conditionalFormatting>
  <conditionalFormatting sqref="BC25">
    <cfRule type="cellIs" dxfId="1225" priority="1" operator="greaterThan">
      <formula>95%</formula>
    </cfRule>
    <cfRule type="cellIs" dxfId="1224" priority="2" operator="greaterThanOrEqual">
      <formula>90%</formula>
    </cfRule>
    <cfRule type="cellIs" dxfId="1223" priority="3" operator="lessThan">
      <formula>89.99%</formula>
    </cfRule>
  </conditionalFormatting>
  <dataValidations count="1">
    <dataValidation showDropDown="1" showInputMessage="1" showErrorMessage="1" sqref="C21 G19:G23 G10:G11 G16:G17 G13:G14 G25:G26" xr:uid="{D7708D0B-7354-43EA-A185-E96B8C08632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BO37"/>
  <sheetViews>
    <sheetView showGridLines="0" topLeftCell="P1" zoomScale="68" zoomScaleNormal="68" workbookViewId="0">
      <selection activeCell="AB9" sqref="AB9:BB9"/>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v>
      </c>
      <c r="F2" s="113" t="s">
        <v>92</v>
      </c>
      <c r="G2" s="113"/>
      <c r="H2" s="22">
        <v>150251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56</v>
      </c>
      <c r="K10" s="25">
        <v>51</v>
      </c>
      <c r="L10" s="25">
        <v>42</v>
      </c>
      <c r="M10" s="25">
        <v>59</v>
      </c>
      <c r="N10" s="25">
        <v>45</v>
      </c>
      <c r="O10" s="25">
        <v>64</v>
      </c>
      <c r="P10" s="25">
        <v>70</v>
      </c>
      <c r="Q10" s="25">
        <v>71</v>
      </c>
      <c r="R10" s="25">
        <v>54</v>
      </c>
      <c r="S10" s="25">
        <v>67</v>
      </c>
      <c r="T10" s="25">
        <v>72</v>
      </c>
      <c r="U10" s="25">
        <v>57</v>
      </c>
      <c r="V10" s="25">
        <v>71</v>
      </c>
      <c r="W10" s="25">
        <v>63</v>
      </c>
      <c r="X10" s="25">
        <v>58</v>
      </c>
      <c r="Y10" s="25">
        <v>67</v>
      </c>
      <c r="Z10" s="25">
        <v>44</v>
      </c>
      <c r="AA10" s="25">
        <v>14</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0.99129593810444872</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58</v>
      </c>
      <c r="K11" s="41">
        <v>55</v>
      </c>
      <c r="L11" s="41">
        <v>44</v>
      </c>
      <c r="M11" s="41">
        <v>61</v>
      </c>
      <c r="N11" s="41">
        <v>45</v>
      </c>
      <c r="O11" s="41">
        <v>64</v>
      </c>
      <c r="P11" s="41">
        <v>71</v>
      </c>
      <c r="Q11" s="41">
        <v>71</v>
      </c>
      <c r="R11" s="41">
        <v>54</v>
      </c>
      <c r="S11" s="41">
        <v>67</v>
      </c>
      <c r="T11" s="41">
        <v>72</v>
      </c>
      <c r="U11" s="41">
        <v>57</v>
      </c>
      <c r="V11" s="41">
        <v>71</v>
      </c>
      <c r="W11" s="41">
        <v>63</v>
      </c>
      <c r="X11" s="41">
        <v>58</v>
      </c>
      <c r="Y11" s="41">
        <v>65</v>
      </c>
      <c r="Z11" s="41">
        <v>44</v>
      </c>
      <c r="AA11" s="41">
        <v>14</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586</v>
      </c>
      <c r="K13" s="25">
        <v>552</v>
      </c>
      <c r="L13" s="25">
        <v>443</v>
      </c>
      <c r="M13" s="25">
        <v>614</v>
      </c>
      <c r="N13" s="25">
        <v>451</v>
      </c>
      <c r="O13" s="25">
        <v>648</v>
      </c>
      <c r="P13" s="25">
        <v>716</v>
      </c>
      <c r="Q13" s="25">
        <v>709</v>
      </c>
      <c r="R13" s="25">
        <v>543</v>
      </c>
      <c r="S13" s="25">
        <v>678</v>
      </c>
      <c r="T13" s="25">
        <v>723</v>
      </c>
      <c r="U13" s="25">
        <v>572</v>
      </c>
      <c r="V13" s="25">
        <v>716</v>
      </c>
      <c r="W13" s="25">
        <v>633</v>
      </c>
      <c r="X13" s="25">
        <v>582</v>
      </c>
      <c r="Y13" s="25">
        <v>676</v>
      </c>
      <c r="Z13" s="25">
        <v>433</v>
      </c>
      <c r="AA13" s="25">
        <v>144</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0.99865810409278255</v>
      </c>
    </row>
    <row r="14" spans="1:67" s="3" customFormat="1" ht="50.1" customHeight="1" x14ac:dyDescent="0.2">
      <c r="A14" s="132"/>
      <c r="B14" s="133"/>
      <c r="C14" s="128"/>
      <c r="D14" s="129"/>
      <c r="E14" s="128"/>
      <c r="F14" s="130"/>
      <c r="G14" s="131"/>
      <c r="H14" s="27" t="str">
        <f>'PANEL DE CONTROL DISTRITAL'!H13</f>
        <v>Número de trámites aplicados</v>
      </c>
      <c r="I14" s="41">
        <v>0</v>
      </c>
      <c r="J14" s="41">
        <v>586</v>
      </c>
      <c r="K14" s="41">
        <v>553</v>
      </c>
      <c r="L14" s="41">
        <v>443</v>
      </c>
      <c r="M14" s="41">
        <v>616</v>
      </c>
      <c r="N14" s="41">
        <v>451</v>
      </c>
      <c r="O14" s="41">
        <v>649</v>
      </c>
      <c r="P14" s="41">
        <v>717</v>
      </c>
      <c r="Q14" s="41">
        <v>712</v>
      </c>
      <c r="R14" s="41">
        <v>544</v>
      </c>
      <c r="S14" s="41">
        <v>678</v>
      </c>
      <c r="T14" s="41">
        <v>725</v>
      </c>
      <c r="U14" s="41">
        <v>572</v>
      </c>
      <c r="V14" s="41">
        <v>717</v>
      </c>
      <c r="W14" s="41">
        <v>634</v>
      </c>
      <c r="X14" s="41">
        <v>583</v>
      </c>
      <c r="Y14" s="41">
        <v>676</v>
      </c>
      <c r="Z14" s="41">
        <v>433</v>
      </c>
      <c r="AA14" s="41">
        <v>144</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v>2</v>
      </c>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2</v>
      </c>
      <c r="L16" s="25">
        <v>3</v>
      </c>
      <c r="M16" s="25">
        <v>0</v>
      </c>
      <c r="N16" s="25">
        <v>0</v>
      </c>
      <c r="O16" s="25">
        <v>0</v>
      </c>
      <c r="P16" s="25">
        <v>2</v>
      </c>
      <c r="Q16" s="25">
        <v>1</v>
      </c>
      <c r="R16" s="25">
        <v>0</v>
      </c>
      <c r="S16" s="25">
        <v>0</v>
      </c>
      <c r="T16" s="25">
        <v>2</v>
      </c>
      <c r="U16" s="25">
        <v>1</v>
      </c>
      <c r="V16" s="25">
        <v>7</v>
      </c>
      <c r="W16" s="25">
        <v>1</v>
      </c>
      <c r="X16" s="25">
        <v>2</v>
      </c>
      <c r="Y16" s="25">
        <v>2</v>
      </c>
      <c r="Z16" s="25">
        <v>2</v>
      </c>
      <c r="AA16" s="25">
        <v>1</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2</v>
      </c>
      <c r="L17" s="41">
        <v>3</v>
      </c>
      <c r="M17" s="41">
        <v>0</v>
      </c>
      <c r="N17" s="41">
        <v>0</v>
      </c>
      <c r="O17" s="41">
        <v>0</v>
      </c>
      <c r="P17" s="41">
        <v>2</v>
      </c>
      <c r="Q17" s="41">
        <v>1</v>
      </c>
      <c r="R17" s="41">
        <v>0</v>
      </c>
      <c r="S17" s="41">
        <v>0</v>
      </c>
      <c r="T17" s="41">
        <v>2</v>
      </c>
      <c r="U17" s="41">
        <v>1</v>
      </c>
      <c r="V17" s="41">
        <v>7</v>
      </c>
      <c r="W17" s="41">
        <v>1</v>
      </c>
      <c r="X17" s="41">
        <v>2</v>
      </c>
      <c r="Y17" s="41">
        <v>2</v>
      </c>
      <c r="Z17" s="41">
        <v>2</v>
      </c>
      <c r="AA17" s="41">
        <v>1</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v>2</v>
      </c>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646</v>
      </c>
      <c r="K19" s="25">
        <v>671</v>
      </c>
      <c r="L19" s="25">
        <v>333</v>
      </c>
      <c r="M19" s="25">
        <v>712</v>
      </c>
      <c r="N19" s="25">
        <v>490</v>
      </c>
      <c r="O19" s="25">
        <v>561</v>
      </c>
      <c r="P19" s="25">
        <v>686</v>
      </c>
      <c r="Q19" s="25">
        <v>725</v>
      </c>
      <c r="R19" s="25">
        <v>665</v>
      </c>
      <c r="S19" s="25">
        <v>531</v>
      </c>
      <c r="T19" s="25">
        <v>606</v>
      </c>
      <c r="U19" s="25">
        <v>726</v>
      </c>
      <c r="V19" s="25">
        <v>726</v>
      </c>
      <c r="W19" s="25">
        <v>673</v>
      </c>
      <c r="X19" s="25">
        <v>567</v>
      </c>
      <c r="Y19" s="25">
        <v>388</v>
      </c>
      <c r="Z19" s="25">
        <v>814</v>
      </c>
      <c r="AA19" s="25">
        <v>135</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646</v>
      </c>
      <c r="K20" s="41">
        <v>671</v>
      </c>
      <c r="L20" s="41">
        <v>333</v>
      </c>
      <c r="M20" s="41">
        <v>712</v>
      </c>
      <c r="N20" s="41">
        <v>490</v>
      </c>
      <c r="O20" s="41">
        <v>561</v>
      </c>
      <c r="P20" s="41">
        <v>686</v>
      </c>
      <c r="Q20" s="41">
        <v>725</v>
      </c>
      <c r="R20" s="41">
        <v>665</v>
      </c>
      <c r="S20" s="41">
        <v>531</v>
      </c>
      <c r="T20" s="41">
        <v>606</v>
      </c>
      <c r="U20" s="41">
        <v>726</v>
      </c>
      <c r="V20" s="41">
        <v>726</v>
      </c>
      <c r="W20" s="41">
        <v>673</v>
      </c>
      <c r="X20" s="41">
        <v>567</v>
      </c>
      <c r="Y20" s="41">
        <v>388</v>
      </c>
      <c r="Z20" s="41">
        <v>814</v>
      </c>
      <c r="AA20" s="41">
        <v>135</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880</v>
      </c>
      <c r="K22" s="25">
        <v>935</v>
      </c>
      <c r="L22" s="25">
        <v>736</v>
      </c>
      <c r="M22" s="25">
        <v>978</v>
      </c>
      <c r="N22" s="25">
        <v>856</v>
      </c>
      <c r="O22" s="25">
        <v>923</v>
      </c>
      <c r="P22" s="25">
        <v>1075</v>
      </c>
      <c r="Q22" s="25">
        <v>1127</v>
      </c>
      <c r="R22" s="25">
        <v>1217</v>
      </c>
      <c r="S22" s="25">
        <v>984</v>
      </c>
      <c r="T22" s="25">
        <v>990</v>
      </c>
      <c r="U22" s="25">
        <v>1059</v>
      </c>
      <c r="V22" s="25">
        <v>1149</v>
      </c>
      <c r="W22" s="25">
        <v>1150</v>
      </c>
      <c r="X22" s="25">
        <v>1041</v>
      </c>
      <c r="Y22" s="25">
        <v>814</v>
      </c>
      <c r="Z22" s="25">
        <v>880</v>
      </c>
      <c r="AA22" s="25">
        <v>858</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880</v>
      </c>
      <c r="K23" s="41">
        <v>935</v>
      </c>
      <c r="L23" s="41">
        <v>736</v>
      </c>
      <c r="M23" s="41">
        <v>978</v>
      </c>
      <c r="N23" s="41">
        <v>856</v>
      </c>
      <c r="O23" s="41">
        <v>923</v>
      </c>
      <c r="P23" s="41">
        <v>1075</v>
      </c>
      <c r="Q23" s="41">
        <v>1127</v>
      </c>
      <c r="R23" s="41">
        <v>1217</v>
      </c>
      <c r="S23" s="41">
        <v>984</v>
      </c>
      <c r="T23" s="41">
        <v>990</v>
      </c>
      <c r="U23" s="41">
        <v>1059</v>
      </c>
      <c r="V23" s="41">
        <v>1149</v>
      </c>
      <c r="W23" s="41">
        <v>1150</v>
      </c>
      <c r="X23" s="41">
        <v>1041</v>
      </c>
      <c r="Y23" s="41">
        <v>814</v>
      </c>
      <c r="Z23" s="41">
        <v>880</v>
      </c>
      <c r="AA23" s="41">
        <v>858</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628</v>
      </c>
      <c r="K25" s="25">
        <v>616</v>
      </c>
      <c r="L25" s="25">
        <v>532</v>
      </c>
      <c r="M25" s="25">
        <v>470</v>
      </c>
      <c r="N25" s="25">
        <v>612</v>
      </c>
      <c r="O25" s="25">
        <v>494</v>
      </c>
      <c r="P25" s="25">
        <v>528</v>
      </c>
      <c r="Q25" s="25">
        <v>673</v>
      </c>
      <c r="R25" s="25">
        <v>575</v>
      </c>
      <c r="S25" s="25">
        <v>764</v>
      </c>
      <c r="T25" s="25">
        <v>600</v>
      </c>
      <c r="U25" s="25">
        <v>657</v>
      </c>
      <c r="V25" s="25">
        <v>631</v>
      </c>
      <c r="W25" s="25">
        <v>672</v>
      </c>
      <c r="X25" s="25">
        <v>676</v>
      </c>
      <c r="Y25" s="25">
        <v>615</v>
      </c>
      <c r="Z25" s="25">
        <v>584</v>
      </c>
      <c r="AA25" s="25">
        <v>157</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0.99914228533307925</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628</v>
      </c>
      <c r="K26" s="41">
        <v>616</v>
      </c>
      <c r="L26" s="41">
        <v>533</v>
      </c>
      <c r="M26" s="41">
        <v>470</v>
      </c>
      <c r="N26" s="41">
        <v>612</v>
      </c>
      <c r="O26" s="41">
        <v>495</v>
      </c>
      <c r="P26" s="41">
        <v>529</v>
      </c>
      <c r="Q26" s="41">
        <v>673</v>
      </c>
      <c r="R26" s="41">
        <v>575</v>
      </c>
      <c r="S26" s="41">
        <v>765</v>
      </c>
      <c r="T26" s="41">
        <v>602</v>
      </c>
      <c r="U26" s="41">
        <v>658</v>
      </c>
      <c r="V26" s="41">
        <v>631</v>
      </c>
      <c r="W26" s="41">
        <v>672</v>
      </c>
      <c r="X26" s="41">
        <v>676</v>
      </c>
      <c r="Y26" s="41">
        <v>617</v>
      </c>
      <c r="Z26" s="41">
        <v>584</v>
      </c>
      <c r="AA26" s="41">
        <v>157</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25:G26"/>
    <mergeCell ref="BC25:BC26"/>
    <mergeCell ref="A24:BC24"/>
    <mergeCell ref="A25:A26"/>
    <mergeCell ref="B25:B26"/>
    <mergeCell ref="C25:C26"/>
    <mergeCell ref="D25:D26"/>
    <mergeCell ref="E25:E26"/>
    <mergeCell ref="F25:F26"/>
    <mergeCell ref="E22:E23"/>
    <mergeCell ref="F19:F20"/>
    <mergeCell ref="G19:G20"/>
    <mergeCell ref="BC19:BC20"/>
    <mergeCell ref="A19:A20"/>
    <mergeCell ref="B19:B20"/>
    <mergeCell ref="C19:C20"/>
    <mergeCell ref="D19:D20"/>
    <mergeCell ref="E19:E20"/>
    <mergeCell ref="F22:F23"/>
    <mergeCell ref="G22:G23"/>
    <mergeCell ref="BC22:BC23"/>
    <mergeCell ref="A22:A23"/>
    <mergeCell ref="B22:B23"/>
    <mergeCell ref="C22:C23"/>
    <mergeCell ref="D22:D23"/>
    <mergeCell ref="F16:F17"/>
    <mergeCell ref="G16:G17"/>
    <mergeCell ref="BC16:BC17"/>
    <mergeCell ref="A18:BC18"/>
    <mergeCell ref="A16:A17"/>
    <mergeCell ref="B16:B17"/>
    <mergeCell ref="C16:C17"/>
    <mergeCell ref="D16:D17"/>
    <mergeCell ref="E16:E17"/>
    <mergeCell ref="F13:F14"/>
    <mergeCell ref="G13:G14"/>
    <mergeCell ref="BC13:BC14"/>
    <mergeCell ref="A15:BC15"/>
    <mergeCell ref="A13:A14"/>
    <mergeCell ref="B13:B14"/>
    <mergeCell ref="C13:C14"/>
    <mergeCell ref="D13:D14"/>
    <mergeCell ref="E13:E14"/>
    <mergeCell ref="A12:BC12"/>
    <mergeCell ref="A10:A11"/>
    <mergeCell ref="B10:B11"/>
    <mergeCell ref="C10:C11"/>
    <mergeCell ref="D10:D11"/>
    <mergeCell ref="E10:E11"/>
    <mergeCell ref="A1:BC1"/>
    <mergeCell ref="F2:G2"/>
    <mergeCell ref="A4:BC4"/>
    <mergeCell ref="A5:BC5"/>
    <mergeCell ref="F10:F11"/>
    <mergeCell ref="G10:G11"/>
    <mergeCell ref="BC10:BC11"/>
    <mergeCell ref="A6:A9"/>
    <mergeCell ref="B6:H6"/>
    <mergeCell ref="I6:X6"/>
    <mergeCell ref="BC6:BC9"/>
    <mergeCell ref="B7:D7"/>
    <mergeCell ref="E7:H7"/>
    <mergeCell ref="B8:X8"/>
    <mergeCell ref="I7:BB7"/>
    <mergeCell ref="I29:L29"/>
    <mergeCell ref="B34:M34"/>
    <mergeCell ref="B35:G35"/>
    <mergeCell ref="H35:M35"/>
    <mergeCell ref="B36:G37"/>
    <mergeCell ref="H36:M37"/>
  </mergeCells>
  <phoneticPr fontId="28" type="noConversion"/>
  <conditionalFormatting sqref="I21:BB21">
    <cfRule type="colorScale" priority="1086">
      <colorScale>
        <cfvo type="min"/>
        <cfvo type="percentile" val="50"/>
        <cfvo type="max"/>
        <color rgb="FFE98BD7"/>
        <color rgb="FFD5007F"/>
        <color rgb="FF950054"/>
      </colorScale>
    </cfRule>
  </conditionalFormatting>
  <conditionalFormatting sqref="BC10">
    <cfRule type="cellIs" dxfId="1222" priority="20" operator="greaterThan">
      <formula>95%</formula>
    </cfRule>
    <cfRule type="cellIs" dxfId="1221" priority="21" operator="greaterThanOrEqual">
      <formula>90%</formula>
    </cfRule>
    <cfRule type="cellIs" dxfId="1220" priority="22" operator="lessThan">
      <formula>89.99%</formula>
    </cfRule>
  </conditionalFormatting>
  <conditionalFormatting sqref="BC13">
    <cfRule type="cellIs" dxfId="1219" priority="17" operator="greaterThan">
      <formula>95%</formula>
    </cfRule>
    <cfRule type="cellIs" dxfId="1218" priority="18" operator="greaterThanOrEqual">
      <formula>90%</formula>
    </cfRule>
    <cfRule type="cellIs" dxfId="1217" priority="19" operator="lessThan">
      <formula>89.99%</formula>
    </cfRule>
  </conditionalFormatting>
  <conditionalFormatting sqref="BC16">
    <cfRule type="cellIs" dxfId="1216" priority="14" operator="greaterThan">
      <formula>95%</formula>
    </cfRule>
    <cfRule type="cellIs" dxfId="1215" priority="15" operator="greaterThanOrEqual">
      <formula>90%</formula>
    </cfRule>
    <cfRule type="cellIs" dxfId="1214" priority="16" operator="lessThan">
      <formula>89.99%</formula>
    </cfRule>
  </conditionalFormatting>
  <conditionalFormatting sqref="BC19">
    <cfRule type="cellIs" dxfId="1213" priority="11" operator="greaterThan">
      <formula>95%</formula>
    </cfRule>
    <cfRule type="cellIs" dxfId="1212" priority="12" operator="greaterThanOrEqual">
      <formula>90%</formula>
    </cfRule>
    <cfRule type="cellIs" dxfId="1211" priority="13" operator="lessThan">
      <formula>89.99%</formula>
    </cfRule>
  </conditionalFormatting>
  <conditionalFormatting sqref="BC22">
    <cfRule type="cellIs" dxfId="1210" priority="1" operator="greaterThanOrEqual">
      <formula>100%</formula>
    </cfRule>
    <cfRule type="cellIs" dxfId="1209" priority="2" operator="lessThan">
      <formula>99.99%</formula>
    </cfRule>
  </conditionalFormatting>
  <conditionalFormatting sqref="BC25">
    <cfRule type="cellIs" dxfId="1208" priority="5" operator="greaterThan">
      <formula>95%</formula>
    </cfRule>
    <cfRule type="cellIs" dxfId="1207" priority="6" operator="greaterThanOrEqual">
      <formula>90%</formula>
    </cfRule>
    <cfRule type="cellIs" dxfId="1206" priority="7" operator="lessThan">
      <formula>89.99%</formula>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EBF6-553F-4F0B-BA44-07BC6810F96D}">
  <sheetPr>
    <tabColor rgb="FF00B050"/>
  </sheetPr>
  <dimension ref="A1:BO37"/>
  <sheetViews>
    <sheetView showGridLines="0" topLeftCell="O1" zoomScale="68" zoomScaleNormal="68" workbookViewId="0">
      <selection activeCell="BA30" sqref="BA30"/>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v>
      </c>
      <c r="F2" s="113" t="s">
        <v>92</v>
      </c>
      <c r="G2" s="113"/>
      <c r="H2" s="22">
        <v>150253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115</v>
      </c>
      <c r="K10" s="25">
        <v>88</v>
      </c>
      <c r="L10" s="25">
        <v>59</v>
      </c>
      <c r="M10" s="25">
        <v>90</v>
      </c>
      <c r="N10" s="25">
        <v>86</v>
      </c>
      <c r="O10" s="25">
        <v>98</v>
      </c>
      <c r="P10" s="25">
        <v>98</v>
      </c>
      <c r="Q10" s="25">
        <v>100</v>
      </c>
      <c r="R10" s="25">
        <v>85</v>
      </c>
      <c r="S10" s="25">
        <v>99</v>
      </c>
      <c r="T10" s="25">
        <v>89</v>
      </c>
      <c r="U10" s="25">
        <v>72</v>
      </c>
      <c r="V10" s="25">
        <v>104</v>
      </c>
      <c r="W10" s="25">
        <v>98</v>
      </c>
      <c r="X10" s="25">
        <v>94</v>
      </c>
      <c r="Y10" s="25">
        <v>101</v>
      </c>
      <c r="Z10" s="25">
        <v>66</v>
      </c>
      <c r="AA10" s="25">
        <v>20</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115</v>
      </c>
      <c r="K11" s="41">
        <v>88</v>
      </c>
      <c r="L11" s="41">
        <v>59</v>
      </c>
      <c r="M11" s="41">
        <v>90</v>
      </c>
      <c r="N11" s="41">
        <v>86</v>
      </c>
      <c r="O11" s="41">
        <v>98</v>
      </c>
      <c r="P11" s="41">
        <v>98</v>
      </c>
      <c r="Q11" s="41">
        <v>100</v>
      </c>
      <c r="R11" s="41">
        <v>85</v>
      </c>
      <c r="S11" s="41">
        <v>99</v>
      </c>
      <c r="T11" s="41">
        <v>89</v>
      </c>
      <c r="U11" s="41">
        <v>72</v>
      </c>
      <c r="V11" s="41">
        <v>104</v>
      </c>
      <c r="W11" s="41">
        <v>98</v>
      </c>
      <c r="X11" s="41">
        <v>94</v>
      </c>
      <c r="Y11" s="41">
        <v>101</v>
      </c>
      <c r="Z11" s="41">
        <v>66</v>
      </c>
      <c r="AA11" s="41">
        <v>20</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947</v>
      </c>
      <c r="K13" s="25">
        <v>885</v>
      </c>
      <c r="L13" s="25">
        <v>570</v>
      </c>
      <c r="M13" s="25">
        <v>858</v>
      </c>
      <c r="N13" s="25">
        <v>839</v>
      </c>
      <c r="O13" s="25">
        <v>957</v>
      </c>
      <c r="P13" s="25">
        <v>953</v>
      </c>
      <c r="Q13" s="25">
        <v>976</v>
      </c>
      <c r="R13" s="25">
        <v>835</v>
      </c>
      <c r="S13" s="25">
        <v>951</v>
      </c>
      <c r="T13" s="25">
        <v>864</v>
      </c>
      <c r="U13" s="25">
        <v>697</v>
      </c>
      <c r="V13" s="25">
        <v>993</v>
      </c>
      <c r="W13" s="25">
        <v>961</v>
      </c>
      <c r="X13" s="25">
        <v>916</v>
      </c>
      <c r="Y13" s="25">
        <v>979</v>
      </c>
      <c r="Z13" s="25">
        <v>638</v>
      </c>
      <c r="AA13" s="25">
        <v>171</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0.99614566719829878</v>
      </c>
    </row>
    <row r="14" spans="1:67" s="3" customFormat="1" ht="50.1" customHeight="1" x14ac:dyDescent="0.2">
      <c r="A14" s="132"/>
      <c r="B14" s="133"/>
      <c r="C14" s="128"/>
      <c r="D14" s="129"/>
      <c r="E14" s="128"/>
      <c r="F14" s="130"/>
      <c r="G14" s="131"/>
      <c r="H14" s="27" t="str">
        <f>'PANEL DE CONTROL DISTRITAL'!H13</f>
        <v>Número de trámites aplicados</v>
      </c>
      <c r="I14" s="41">
        <v>0</v>
      </c>
      <c r="J14" s="41">
        <v>947</v>
      </c>
      <c r="K14" s="41">
        <v>885</v>
      </c>
      <c r="L14" s="41">
        <v>570</v>
      </c>
      <c r="M14" s="41">
        <v>860</v>
      </c>
      <c r="N14" s="41">
        <v>839</v>
      </c>
      <c r="O14" s="41">
        <v>958</v>
      </c>
      <c r="P14" s="41">
        <v>954</v>
      </c>
      <c r="Q14" s="41">
        <v>977</v>
      </c>
      <c r="R14" s="41">
        <v>836</v>
      </c>
      <c r="S14" s="41">
        <v>955</v>
      </c>
      <c r="T14" s="41">
        <v>865</v>
      </c>
      <c r="U14" s="41">
        <v>698</v>
      </c>
      <c r="V14" s="41">
        <v>997</v>
      </c>
      <c r="W14" s="41">
        <v>964</v>
      </c>
      <c r="X14" s="41">
        <v>918</v>
      </c>
      <c r="Y14" s="41">
        <v>981</v>
      </c>
      <c r="Z14" s="41">
        <v>641</v>
      </c>
      <c r="AA14" s="41">
        <v>203</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2</v>
      </c>
      <c r="K16" s="25">
        <v>0</v>
      </c>
      <c r="L16" s="25">
        <v>0</v>
      </c>
      <c r="M16" s="25">
        <v>0</v>
      </c>
      <c r="N16" s="25">
        <v>0</v>
      </c>
      <c r="O16" s="25">
        <v>3</v>
      </c>
      <c r="P16" s="25">
        <v>5</v>
      </c>
      <c r="Q16" s="25">
        <v>2</v>
      </c>
      <c r="R16" s="25">
        <v>2</v>
      </c>
      <c r="S16" s="25">
        <v>6</v>
      </c>
      <c r="T16" s="25">
        <v>2</v>
      </c>
      <c r="U16" s="25">
        <v>0</v>
      </c>
      <c r="V16" s="25">
        <v>4</v>
      </c>
      <c r="W16" s="25">
        <v>2</v>
      </c>
      <c r="X16" s="25">
        <v>4</v>
      </c>
      <c r="Y16" s="25">
        <v>3</v>
      </c>
      <c r="Z16" s="25">
        <v>1</v>
      </c>
      <c r="AA16" s="25">
        <v>1</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2</v>
      </c>
      <c r="K17" s="41">
        <v>0</v>
      </c>
      <c r="L17" s="41">
        <v>0</v>
      </c>
      <c r="M17" s="41">
        <v>0</v>
      </c>
      <c r="N17" s="41">
        <v>0</v>
      </c>
      <c r="O17" s="41">
        <v>3</v>
      </c>
      <c r="P17" s="41">
        <v>5</v>
      </c>
      <c r="Q17" s="41">
        <v>2</v>
      </c>
      <c r="R17" s="41">
        <v>2</v>
      </c>
      <c r="S17" s="41">
        <v>6</v>
      </c>
      <c r="T17" s="41">
        <v>2</v>
      </c>
      <c r="U17" s="41">
        <v>0</v>
      </c>
      <c r="V17" s="41">
        <v>4</v>
      </c>
      <c r="W17" s="41">
        <v>2</v>
      </c>
      <c r="X17" s="41">
        <v>4</v>
      </c>
      <c r="Y17" s="41">
        <v>3</v>
      </c>
      <c r="Z17" s="41">
        <v>1</v>
      </c>
      <c r="AA17" s="41">
        <v>1</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959</v>
      </c>
      <c r="K19" s="25">
        <v>1118</v>
      </c>
      <c r="L19" s="25">
        <v>482</v>
      </c>
      <c r="M19" s="25">
        <v>957</v>
      </c>
      <c r="N19" s="25">
        <v>531</v>
      </c>
      <c r="O19" s="25">
        <v>1207</v>
      </c>
      <c r="P19" s="25">
        <v>594</v>
      </c>
      <c r="Q19" s="25">
        <v>1339</v>
      </c>
      <c r="R19" s="25">
        <v>797</v>
      </c>
      <c r="S19" s="25">
        <v>700</v>
      </c>
      <c r="T19" s="25">
        <v>1028</v>
      </c>
      <c r="U19" s="25">
        <v>466</v>
      </c>
      <c r="V19" s="25">
        <v>1163</v>
      </c>
      <c r="W19" s="25">
        <v>766</v>
      </c>
      <c r="X19" s="25">
        <v>1349</v>
      </c>
      <c r="Y19" s="25">
        <v>535</v>
      </c>
      <c r="Z19" s="25">
        <v>970</v>
      </c>
      <c r="AA19" s="25">
        <v>187</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959</v>
      </c>
      <c r="K20" s="41">
        <v>1118</v>
      </c>
      <c r="L20" s="41">
        <v>482</v>
      </c>
      <c r="M20" s="41">
        <v>957</v>
      </c>
      <c r="N20" s="41">
        <v>531</v>
      </c>
      <c r="O20" s="41">
        <v>1207</v>
      </c>
      <c r="P20" s="41">
        <v>594</v>
      </c>
      <c r="Q20" s="41">
        <v>1339</v>
      </c>
      <c r="R20" s="41">
        <v>797</v>
      </c>
      <c r="S20" s="41">
        <v>700</v>
      </c>
      <c r="T20" s="41">
        <v>1028</v>
      </c>
      <c r="U20" s="41">
        <v>466</v>
      </c>
      <c r="V20" s="41">
        <v>1163</v>
      </c>
      <c r="W20" s="41">
        <v>766</v>
      </c>
      <c r="X20" s="41">
        <v>1349</v>
      </c>
      <c r="Y20" s="41">
        <v>535</v>
      </c>
      <c r="Z20" s="41">
        <v>970</v>
      </c>
      <c r="AA20" s="41">
        <v>187</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1336</v>
      </c>
      <c r="K22" s="25">
        <v>1482</v>
      </c>
      <c r="L22" s="25">
        <v>1186</v>
      </c>
      <c r="M22" s="25">
        <v>1428</v>
      </c>
      <c r="N22" s="25">
        <v>1159</v>
      </c>
      <c r="O22" s="25">
        <v>1562</v>
      </c>
      <c r="P22" s="25">
        <v>1215</v>
      </c>
      <c r="Q22" s="25">
        <v>1682</v>
      </c>
      <c r="R22" s="25">
        <v>1693</v>
      </c>
      <c r="S22" s="25">
        <v>1314</v>
      </c>
      <c r="T22" s="25">
        <v>1381</v>
      </c>
      <c r="U22" s="25">
        <v>1048</v>
      </c>
      <c r="V22" s="25">
        <v>1392</v>
      </c>
      <c r="W22" s="25">
        <v>1292</v>
      </c>
      <c r="X22" s="25">
        <v>1751</v>
      </c>
      <c r="Y22" s="25">
        <v>1292</v>
      </c>
      <c r="Z22" s="25">
        <v>1414</v>
      </c>
      <c r="AA22" s="25">
        <v>1325</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1336</v>
      </c>
      <c r="K23" s="41">
        <v>1482</v>
      </c>
      <c r="L23" s="41">
        <v>1186</v>
      </c>
      <c r="M23" s="41">
        <v>1428</v>
      </c>
      <c r="N23" s="41">
        <v>1159</v>
      </c>
      <c r="O23" s="41">
        <v>1562</v>
      </c>
      <c r="P23" s="41">
        <v>1215</v>
      </c>
      <c r="Q23" s="41">
        <v>1682</v>
      </c>
      <c r="R23" s="41">
        <v>1693</v>
      </c>
      <c r="S23" s="41">
        <v>1314</v>
      </c>
      <c r="T23" s="41">
        <v>1381</v>
      </c>
      <c r="U23" s="41">
        <v>1048</v>
      </c>
      <c r="V23" s="41">
        <v>1392</v>
      </c>
      <c r="W23" s="41">
        <v>1292</v>
      </c>
      <c r="X23" s="41">
        <v>1751</v>
      </c>
      <c r="Y23" s="41">
        <v>1292</v>
      </c>
      <c r="Z23" s="41">
        <v>1414</v>
      </c>
      <c r="AA23" s="41">
        <v>1325</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975</v>
      </c>
      <c r="K25" s="25">
        <v>972</v>
      </c>
      <c r="L25" s="25">
        <v>778</v>
      </c>
      <c r="M25" s="25">
        <v>715</v>
      </c>
      <c r="N25" s="25">
        <v>800</v>
      </c>
      <c r="O25" s="25">
        <v>804</v>
      </c>
      <c r="P25" s="25">
        <v>930</v>
      </c>
      <c r="Q25" s="25">
        <v>872</v>
      </c>
      <c r="R25" s="25">
        <v>786</v>
      </c>
      <c r="S25" s="25">
        <v>1079</v>
      </c>
      <c r="T25" s="25">
        <v>961</v>
      </c>
      <c r="U25" s="25">
        <v>799</v>
      </c>
      <c r="V25" s="25">
        <v>807</v>
      </c>
      <c r="W25" s="25">
        <v>866</v>
      </c>
      <c r="X25" s="25">
        <v>890</v>
      </c>
      <c r="Y25" s="25">
        <v>994</v>
      </c>
      <c r="Z25" s="25">
        <v>837</v>
      </c>
      <c r="AA25" s="25">
        <v>276</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0.99874670184696568</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976</v>
      </c>
      <c r="K26" s="41">
        <v>972</v>
      </c>
      <c r="L26" s="41">
        <v>778</v>
      </c>
      <c r="M26" s="41">
        <v>715</v>
      </c>
      <c r="N26" s="41">
        <v>801</v>
      </c>
      <c r="O26" s="41">
        <v>804</v>
      </c>
      <c r="P26" s="41">
        <v>930</v>
      </c>
      <c r="Q26" s="41">
        <v>872</v>
      </c>
      <c r="R26" s="41">
        <v>786</v>
      </c>
      <c r="S26" s="41">
        <v>1079</v>
      </c>
      <c r="T26" s="41">
        <v>965</v>
      </c>
      <c r="U26" s="41">
        <v>799</v>
      </c>
      <c r="V26" s="41">
        <v>819</v>
      </c>
      <c r="W26" s="41">
        <v>866</v>
      </c>
      <c r="X26" s="41">
        <v>890</v>
      </c>
      <c r="Y26" s="41">
        <v>994</v>
      </c>
      <c r="Z26" s="41">
        <v>838</v>
      </c>
      <c r="AA26" s="41">
        <v>276</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087">
      <colorScale>
        <cfvo type="min"/>
        <cfvo type="percentile" val="50"/>
        <cfvo type="max"/>
        <color rgb="FFE98BD7"/>
        <color rgb="FFD5007F"/>
        <color rgb="FF950054"/>
      </colorScale>
    </cfRule>
  </conditionalFormatting>
  <conditionalFormatting sqref="BC10">
    <cfRule type="cellIs" dxfId="1205" priority="15" operator="greaterThan">
      <formula>95%</formula>
    </cfRule>
    <cfRule type="cellIs" dxfId="1204" priority="16" operator="greaterThanOrEqual">
      <formula>90%</formula>
    </cfRule>
    <cfRule type="cellIs" dxfId="1203" priority="17" operator="lessThan">
      <formula>89.99%</formula>
    </cfRule>
  </conditionalFormatting>
  <conditionalFormatting sqref="BC13">
    <cfRule type="cellIs" dxfId="1202" priority="12" operator="greaterThan">
      <formula>95%</formula>
    </cfRule>
    <cfRule type="cellIs" dxfId="1201" priority="13" operator="greaterThanOrEqual">
      <formula>90%</formula>
    </cfRule>
    <cfRule type="cellIs" dxfId="1200" priority="14" operator="lessThan">
      <formula>89.99%</formula>
    </cfRule>
  </conditionalFormatting>
  <conditionalFormatting sqref="BC16">
    <cfRule type="cellIs" dxfId="1199" priority="9" operator="greaterThan">
      <formula>95%</formula>
    </cfRule>
    <cfRule type="cellIs" dxfId="1198" priority="10" operator="greaterThanOrEqual">
      <formula>90%</formula>
    </cfRule>
    <cfRule type="cellIs" dxfId="1197" priority="11" operator="lessThan">
      <formula>89.99%</formula>
    </cfRule>
  </conditionalFormatting>
  <conditionalFormatting sqref="BC19">
    <cfRule type="cellIs" dxfId="1196" priority="6" operator="greaterThan">
      <formula>95%</formula>
    </cfRule>
    <cfRule type="cellIs" dxfId="1195" priority="7" operator="greaterThanOrEqual">
      <formula>90%</formula>
    </cfRule>
    <cfRule type="cellIs" dxfId="1194" priority="8" operator="lessThan">
      <formula>89.99%</formula>
    </cfRule>
  </conditionalFormatting>
  <conditionalFormatting sqref="BC22">
    <cfRule type="cellIs" dxfId="1193" priority="1" operator="greaterThanOrEqual">
      <formula>100%</formula>
    </cfRule>
    <cfRule type="cellIs" dxfId="1192" priority="2" operator="lessThan">
      <formula>99.99%</formula>
    </cfRule>
  </conditionalFormatting>
  <conditionalFormatting sqref="BC25">
    <cfRule type="cellIs" dxfId="1191" priority="3" operator="greaterThan">
      <formula>95%</formula>
    </cfRule>
    <cfRule type="cellIs" dxfId="1190" priority="4" operator="greaterThanOrEqual">
      <formula>90%</formula>
    </cfRule>
    <cfRule type="cellIs" dxfId="1189" priority="5" operator="lessThan">
      <formula>89.99%</formula>
    </cfRule>
  </conditionalFormatting>
  <dataValidations count="1">
    <dataValidation showDropDown="1" showInputMessage="1" showErrorMessage="1" sqref="C21 G19:G23 G10:G11 G16:G17 G13:G14 G25:G26" xr:uid="{8073A3B2-0BB2-4376-B160-B62D01467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BO37"/>
  <sheetViews>
    <sheetView showGridLines="0" topLeftCell="S11"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3</v>
      </c>
      <c r="F2" s="113" t="s">
        <v>92</v>
      </c>
      <c r="G2" s="113"/>
      <c r="H2" s="22">
        <v>150351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thickTop="1" thickBot="1" x14ac:dyDescent="0.25">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thickTop="1" thickBot="1" x14ac:dyDescent="0.25">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65</v>
      </c>
      <c r="K10" s="25">
        <v>65</v>
      </c>
      <c r="L10" s="25">
        <v>45</v>
      </c>
      <c r="M10" s="25">
        <v>63</v>
      </c>
      <c r="N10" s="25">
        <v>51</v>
      </c>
      <c r="O10" s="25">
        <v>67</v>
      </c>
      <c r="P10" s="25">
        <v>63</v>
      </c>
      <c r="Q10" s="25">
        <v>62</v>
      </c>
      <c r="R10" s="25">
        <v>46</v>
      </c>
      <c r="S10" s="25">
        <v>67</v>
      </c>
      <c r="T10" s="25">
        <v>73</v>
      </c>
      <c r="U10" s="25">
        <v>62</v>
      </c>
      <c r="V10" s="25">
        <v>81</v>
      </c>
      <c r="W10" s="60">
        <v>77</v>
      </c>
      <c r="X10" s="70">
        <v>76</v>
      </c>
      <c r="Y10" s="70">
        <v>70</v>
      </c>
      <c r="Z10" s="70">
        <v>55</v>
      </c>
      <c r="AA10" s="70">
        <v>14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thickTop="1" thickBot="1" x14ac:dyDescent="0.25">
      <c r="A11" s="132"/>
      <c r="B11" s="133"/>
      <c r="C11" s="128"/>
      <c r="D11" s="129"/>
      <c r="E11" s="128"/>
      <c r="F11" s="130"/>
      <c r="G11" s="131"/>
      <c r="H11" s="27" t="str">
        <f>'PANEL DE CONTROL DISTRITAL'!H10</f>
        <v>Fichas revisadas en la muestra del 10%</v>
      </c>
      <c r="I11" s="41">
        <v>0</v>
      </c>
      <c r="J11" s="41">
        <v>65</v>
      </c>
      <c r="K11" s="41">
        <v>65</v>
      </c>
      <c r="L11" s="41">
        <v>45</v>
      </c>
      <c r="M11" s="41">
        <v>63</v>
      </c>
      <c r="N11" s="41">
        <v>51</v>
      </c>
      <c r="O11" s="41">
        <v>67</v>
      </c>
      <c r="P11" s="41">
        <v>63</v>
      </c>
      <c r="Q11" s="41">
        <v>62</v>
      </c>
      <c r="R11" s="41">
        <v>46</v>
      </c>
      <c r="S11" s="41">
        <v>67</v>
      </c>
      <c r="T11" s="41">
        <v>73</v>
      </c>
      <c r="U11" s="41">
        <v>62</v>
      </c>
      <c r="V11" s="41">
        <v>81</v>
      </c>
      <c r="W11" s="61">
        <v>77</v>
      </c>
      <c r="X11" s="71">
        <v>76</v>
      </c>
      <c r="Y11" s="71">
        <v>70</v>
      </c>
      <c r="Z11" s="71">
        <v>55</v>
      </c>
      <c r="AA11" s="71">
        <v>14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thickTop="1" thickBot="1" x14ac:dyDescent="0.25">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thickTop="1" thickBot="1" x14ac:dyDescent="0.25">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652</v>
      </c>
      <c r="K13" s="25">
        <v>603</v>
      </c>
      <c r="L13" s="25">
        <v>452</v>
      </c>
      <c r="M13" s="25">
        <v>625</v>
      </c>
      <c r="N13" s="25">
        <v>509</v>
      </c>
      <c r="O13" s="25">
        <v>674</v>
      </c>
      <c r="P13" s="25">
        <v>632</v>
      </c>
      <c r="Q13" s="25">
        <v>620</v>
      </c>
      <c r="R13" s="25">
        <v>458</v>
      </c>
      <c r="S13" s="25">
        <v>669</v>
      </c>
      <c r="T13" s="25">
        <v>736</v>
      </c>
      <c r="U13" s="25">
        <v>620</v>
      </c>
      <c r="V13" s="25">
        <v>806</v>
      </c>
      <c r="W13" s="60">
        <v>773</v>
      </c>
      <c r="X13" s="70">
        <v>763</v>
      </c>
      <c r="Y13" s="70">
        <v>700</v>
      </c>
      <c r="Z13" s="70">
        <v>544</v>
      </c>
      <c r="AA13" s="70">
        <v>136</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0.99845299845299851</v>
      </c>
    </row>
    <row r="14" spans="1:67" s="3" customFormat="1" ht="50.1" customHeight="1" thickTop="1" thickBot="1" x14ac:dyDescent="0.25">
      <c r="A14" s="132"/>
      <c r="B14" s="133"/>
      <c r="C14" s="128"/>
      <c r="D14" s="129"/>
      <c r="E14" s="128"/>
      <c r="F14" s="130"/>
      <c r="G14" s="131"/>
      <c r="H14" s="27" t="str">
        <f>'PANEL DE CONTROL DISTRITAL'!H13</f>
        <v>Número de trámites aplicados</v>
      </c>
      <c r="I14" s="41">
        <v>0</v>
      </c>
      <c r="J14" s="41">
        <v>652</v>
      </c>
      <c r="K14" s="41">
        <v>603</v>
      </c>
      <c r="L14" s="41">
        <v>453</v>
      </c>
      <c r="M14" s="41">
        <v>626</v>
      </c>
      <c r="N14" s="41">
        <v>510</v>
      </c>
      <c r="O14" s="41">
        <v>674</v>
      </c>
      <c r="P14" s="41">
        <v>634</v>
      </c>
      <c r="Q14" s="41">
        <v>622</v>
      </c>
      <c r="R14" s="41">
        <v>459</v>
      </c>
      <c r="S14" s="41">
        <v>670</v>
      </c>
      <c r="T14" s="41">
        <v>736</v>
      </c>
      <c r="U14" s="41">
        <v>620</v>
      </c>
      <c r="V14" s="41">
        <v>808</v>
      </c>
      <c r="W14" s="61">
        <v>773</v>
      </c>
      <c r="X14" s="71">
        <v>763</v>
      </c>
      <c r="Y14" s="71">
        <v>700</v>
      </c>
      <c r="Z14" s="71">
        <v>550</v>
      </c>
      <c r="AA14" s="71">
        <v>136</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thickTop="1" thickBot="1" x14ac:dyDescent="0.25">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thickTop="1" thickBot="1" x14ac:dyDescent="0.25">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thickTop="1" thickBot="1" x14ac:dyDescent="0.25">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643</v>
      </c>
      <c r="K19" s="25">
        <v>660</v>
      </c>
      <c r="L19" s="25">
        <v>316</v>
      </c>
      <c r="M19" s="25">
        <v>737</v>
      </c>
      <c r="N19" s="25">
        <v>433</v>
      </c>
      <c r="O19" s="25">
        <v>696</v>
      </c>
      <c r="P19" s="25">
        <v>707</v>
      </c>
      <c r="Q19" s="25">
        <v>424</v>
      </c>
      <c r="R19" s="25">
        <v>773</v>
      </c>
      <c r="S19" s="25">
        <v>346</v>
      </c>
      <c r="T19" s="25">
        <v>831</v>
      </c>
      <c r="U19" s="25">
        <v>523</v>
      </c>
      <c r="V19" s="25">
        <v>695</v>
      </c>
      <c r="W19" s="60">
        <v>936</v>
      </c>
      <c r="X19" s="70">
        <v>697</v>
      </c>
      <c r="Y19" s="70">
        <v>832</v>
      </c>
      <c r="Z19" s="70">
        <v>379</v>
      </c>
      <c r="AA19" s="70">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thickTop="1" thickBot="1" x14ac:dyDescent="0.25">
      <c r="A20" s="132"/>
      <c r="B20" s="133"/>
      <c r="C20" s="128"/>
      <c r="D20" s="129"/>
      <c r="E20" s="128"/>
      <c r="F20" s="130"/>
      <c r="G20" s="131"/>
      <c r="H20" s="27" t="str">
        <f>'PANEL DE CONTROL DISTRITAL'!H19</f>
        <v xml:space="preserve">Credenciales recibidas </v>
      </c>
      <c r="I20" s="41">
        <v>0</v>
      </c>
      <c r="J20" s="41">
        <v>643</v>
      </c>
      <c r="K20" s="41">
        <v>660</v>
      </c>
      <c r="L20" s="41">
        <v>316</v>
      </c>
      <c r="M20" s="41">
        <v>737</v>
      </c>
      <c r="N20" s="41">
        <v>433</v>
      </c>
      <c r="O20" s="41">
        <v>696</v>
      </c>
      <c r="P20" s="41">
        <v>707</v>
      </c>
      <c r="Q20" s="41">
        <v>424</v>
      </c>
      <c r="R20" s="41">
        <v>773</v>
      </c>
      <c r="S20" s="41">
        <v>346</v>
      </c>
      <c r="T20" s="41">
        <v>831</v>
      </c>
      <c r="U20" s="41">
        <v>523</v>
      </c>
      <c r="V20" s="41">
        <v>695</v>
      </c>
      <c r="W20" s="61">
        <v>936</v>
      </c>
      <c r="X20" s="71">
        <v>697</v>
      </c>
      <c r="Y20" s="71">
        <v>832</v>
      </c>
      <c r="Z20" s="71">
        <v>379</v>
      </c>
      <c r="AA20" s="7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thickTop="1" thickBot="1" x14ac:dyDescent="0.25">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887</v>
      </c>
      <c r="K22" s="25">
        <v>901</v>
      </c>
      <c r="L22" s="25">
        <v>654</v>
      </c>
      <c r="M22" s="25">
        <v>909</v>
      </c>
      <c r="N22" s="25">
        <v>741</v>
      </c>
      <c r="O22" s="25">
        <v>907</v>
      </c>
      <c r="P22" s="25">
        <v>1018</v>
      </c>
      <c r="Q22" s="25">
        <v>770</v>
      </c>
      <c r="R22" s="25">
        <v>1048</v>
      </c>
      <c r="S22" s="25">
        <v>712</v>
      </c>
      <c r="T22" s="25">
        <v>925</v>
      </c>
      <c r="U22" s="25">
        <v>813</v>
      </c>
      <c r="V22" s="25">
        <v>894</v>
      </c>
      <c r="W22" s="60">
        <v>1.071</v>
      </c>
      <c r="X22" s="70">
        <v>1.0089999999999999</v>
      </c>
      <c r="Y22" s="70">
        <v>1.081</v>
      </c>
      <c r="Z22" s="70">
        <v>876</v>
      </c>
      <c r="AA22" s="70">
        <v>709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thickTop="1" thickBot="1" x14ac:dyDescent="0.25">
      <c r="A23" s="132"/>
      <c r="B23" s="133"/>
      <c r="C23" s="128"/>
      <c r="D23" s="129"/>
      <c r="E23" s="128"/>
      <c r="F23" s="130"/>
      <c r="G23" s="131"/>
      <c r="H23" s="27" t="str">
        <f>'PANEL DE CONTROL DISTRITAL'!H22</f>
        <v>Credenciales disponibles registradas en SIIRFE</v>
      </c>
      <c r="I23" s="41">
        <v>0</v>
      </c>
      <c r="J23" s="41">
        <v>887</v>
      </c>
      <c r="K23" s="41">
        <v>901</v>
      </c>
      <c r="L23" s="41">
        <v>654</v>
      </c>
      <c r="M23" s="41">
        <v>909</v>
      </c>
      <c r="N23" s="41">
        <v>741</v>
      </c>
      <c r="O23" s="41">
        <v>907</v>
      </c>
      <c r="P23" s="41">
        <v>1018</v>
      </c>
      <c r="Q23" s="41">
        <v>770</v>
      </c>
      <c r="R23" s="41">
        <v>1048</v>
      </c>
      <c r="S23" s="41">
        <v>712</v>
      </c>
      <c r="T23" s="41">
        <v>925</v>
      </c>
      <c r="U23" s="41">
        <v>813</v>
      </c>
      <c r="V23" s="41">
        <v>894</v>
      </c>
      <c r="W23" s="61">
        <v>1.071</v>
      </c>
      <c r="X23" s="71">
        <v>1.0089999999999999</v>
      </c>
      <c r="Y23" s="71">
        <v>1.081</v>
      </c>
      <c r="Z23" s="71">
        <v>876</v>
      </c>
      <c r="AA23" s="71">
        <v>709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thickTop="1" thickBot="1" x14ac:dyDescent="0.25">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thickTop="1" thickBot="1" x14ac:dyDescent="0.25">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644</v>
      </c>
      <c r="K25" s="25">
        <v>646</v>
      </c>
      <c r="L25" s="25">
        <v>563</v>
      </c>
      <c r="M25" s="25">
        <v>482</v>
      </c>
      <c r="N25" s="25">
        <v>601</v>
      </c>
      <c r="O25" s="25">
        <v>530</v>
      </c>
      <c r="P25" s="25">
        <v>596</v>
      </c>
      <c r="Q25" s="25">
        <v>667</v>
      </c>
      <c r="R25" s="25">
        <v>495</v>
      </c>
      <c r="S25" s="25">
        <v>682</v>
      </c>
      <c r="T25" s="25">
        <v>618</v>
      </c>
      <c r="U25" s="25">
        <v>635</v>
      </c>
      <c r="V25" s="25">
        <v>611</v>
      </c>
      <c r="W25" s="60">
        <v>759</v>
      </c>
      <c r="X25" s="70">
        <v>759</v>
      </c>
      <c r="Y25" s="70">
        <v>760</v>
      </c>
      <c r="Z25" s="70">
        <v>581</v>
      </c>
      <c r="AA25" s="70">
        <v>167</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thickTop="1" thickBot="1" x14ac:dyDescent="0.25">
      <c r="A26" s="132"/>
      <c r="B26" s="133"/>
      <c r="C26" s="128"/>
      <c r="D26" s="129"/>
      <c r="E26" s="128"/>
      <c r="F26" s="130"/>
      <c r="G26" s="131"/>
      <c r="H26" s="27" t="str">
        <f>'PANEL DE CONTROL DISTRITAL'!H25</f>
        <v>Total de ciudadanas y ciudadanos que acuden al MAC a recoger su credencial</v>
      </c>
      <c r="I26" s="41">
        <v>0</v>
      </c>
      <c r="J26" s="41">
        <v>644</v>
      </c>
      <c r="K26" s="41">
        <v>646</v>
      </c>
      <c r="L26" s="41">
        <v>563</v>
      </c>
      <c r="M26" s="41">
        <v>482</v>
      </c>
      <c r="N26" s="41">
        <v>601</v>
      </c>
      <c r="O26" s="41">
        <v>530</v>
      </c>
      <c r="P26" s="41">
        <v>596</v>
      </c>
      <c r="Q26" s="41">
        <v>667</v>
      </c>
      <c r="R26" s="41">
        <v>495</v>
      </c>
      <c r="S26" s="41">
        <v>682</v>
      </c>
      <c r="T26" s="41">
        <v>618</v>
      </c>
      <c r="U26" s="41">
        <v>635</v>
      </c>
      <c r="V26" s="41">
        <v>611</v>
      </c>
      <c r="W26" s="61">
        <v>759</v>
      </c>
      <c r="X26" s="71">
        <v>759</v>
      </c>
      <c r="Y26" s="71">
        <v>760</v>
      </c>
      <c r="Z26" s="71">
        <v>581</v>
      </c>
      <c r="AA26" s="71">
        <v>167</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thickTop="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25:G26"/>
    <mergeCell ref="BC25:BC26"/>
    <mergeCell ref="A24:BC24"/>
    <mergeCell ref="A25:A26"/>
    <mergeCell ref="B25:B26"/>
    <mergeCell ref="C25:C26"/>
    <mergeCell ref="D25:D26"/>
    <mergeCell ref="E25:E26"/>
    <mergeCell ref="F25:F26"/>
    <mergeCell ref="E22:E23"/>
    <mergeCell ref="F19:F20"/>
    <mergeCell ref="G19:G20"/>
    <mergeCell ref="BC19:BC20"/>
    <mergeCell ref="A19:A20"/>
    <mergeCell ref="B19:B20"/>
    <mergeCell ref="C19:C20"/>
    <mergeCell ref="D19:D20"/>
    <mergeCell ref="E19:E20"/>
    <mergeCell ref="F22:F23"/>
    <mergeCell ref="G22:G23"/>
    <mergeCell ref="BC22:BC23"/>
    <mergeCell ref="A22:A23"/>
    <mergeCell ref="B22:B23"/>
    <mergeCell ref="C22:C23"/>
    <mergeCell ref="D22:D23"/>
    <mergeCell ref="F16:F17"/>
    <mergeCell ref="G16:G17"/>
    <mergeCell ref="BC16:BC17"/>
    <mergeCell ref="A18:BC18"/>
    <mergeCell ref="A16:A17"/>
    <mergeCell ref="B16:B17"/>
    <mergeCell ref="C16:C17"/>
    <mergeCell ref="D16:D17"/>
    <mergeCell ref="E16:E17"/>
    <mergeCell ref="F13:F14"/>
    <mergeCell ref="G13:G14"/>
    <mergeCell ref="BC13:BC14"/>
    <mergeCell ref="A15:BC15"/>
    <mergeCell ref="A13:A14"/>
    <mergeCell ref="B13:B14"/>
    <mergeCell ref="C13:C14"/>
    <mergeCell ref="D13:D14"/>
    <mergeCell ref="E13:E14"/>
    <mergeCell ref="A12:BC12"/>
    <mergeCell ref="A10:A11"/>
    <mergeCell ref="B10:B11"/>
    <mergeCell ref="C10:C11"/>
    <mergeCell ref="D10:D11"/>
    <mergeCell ref="E10:E11"/>
    <mergeCell ref="A1:BC1"/>
    <mergeCell ref="F2:G2"/>
    <mergeCell ref="A4:BC4"/>
    <mergeCell ref="A5:BC5"/>
    <mergeCell ref="F10:F11"/>
    <mergeCell ref="G10:G11"/>
    <mergeCell ref="BC10:BC11"/>
    <mergeCell ref="A6:A9"/>
    <mergeCell ref="B6:H6"/>
    <mergeCell ref="I6:X6"/>
    <mergeCell ref="BC6:BC9"/>
    <mergeCell ref="B7:D7"/>
    <mergeCell ref="E7:H7"/>
    <mergeCell ref="B8:X8"/>
    <mergeCell ref="I7:BB7"/>
    <mergeCell ref="I29:L29"/>
    <mergeCell ref="B34:M34"/>
    <mergeCell ref="B35:G35"/>
    <mergeCell ref="H35:M35"/>
    <mergeCell ref="B36:G37"/>
    <mergeCell ref="H36:M37"/>
  </mergeCells>
  <conditionalFormatting sqref="I21:BB21">
    <cfRule type="colorScale" priority="1090">
      <colorScale>
        <cfvo type="min"/>
        <cfvo type="percentile" val="50"/>
        <cfvo type="max"/>
        <color rgb="FFE98BD7"/>
        <color rgb="FFD5007F"/>
        <color rgb="FF950054"/>
      </colorScale>
    </cfRule>
  </conditionalFormatting>
  <conditionalFormatting sqref="BC10">
    <cfRule type="cellIs" dxfId="1188" priority="20" operator="greaterThan">
      <formula>95%</formula>
    </cfRule>
    <cfRule type="cellIs" dxfId="1187" priority="21" operator="greaterThanOrEqual">
      <formula>90%</formula>
    </cfRule>
    <cfRule type="cellIs" dxfId="1186" priority="22" operator="lessThan">
      <formula>89.99%</formula>
    </cfRule>
  </conditionalFormatting>
  <conditionalFormatting sqref="BC13">
    <cfRule type="cellIs" dxfId="1185" priority="17" operator="greaterThan">
      <formula>95%</formula>
    </cfRule>
    <cfRule type="cellIs" dxfId="1184" priority="18" operator="greaterThanOrEqual">
      <formula>90%</formula>
    </cfRule>
    <cfRule type="cellIs" dxfId="1183" priority="19" operator="lessThan">
      <formula>89.99%</formula>
    </cfRule>
  </conditionalFormatting>
  <conditionalFormatting sqref="BC16">
    <cfRule type="cellIs" dxfId="1182" priority="14" operator="greaterThan">
      <formula>95%</formula>
    </cfRule>
    <cfRule type="cellIs" dxfId="1181" priority="15" operator="greaterThanOrEqual">
      <formula>90%</formula>
    </cfRule>
    <cfRule type="cellIs" dxfId="1180" priority="16" operator="lessThan">
      <formula>89.99%</formula>
    </cfRule>
  </conditionalFormatting>
  <conditionalFormatting sqref="BC19">
    <cfRule type="cellIs" dxfId="1179" priority="11" operator="greaterThan">
      <formula>95%</formula>
    </cfRule>
    <cfRule type="cellIs" dxfId="1178" priority="12" operator="greaterThanOrEqual">
      <formula>90%</formula>
    </cfRule>
    <cfRule type="cellIs" dxfId="1177" priority="13" operator="lessThan">
      <formula>89.99%</formula>
    </cfRule>
  </conditionalFormatting>
  <conditionalFormatting sqref="BC22">
    <cfRule type="cellIs" dxfId="1176" priority="3" operator="greaterThanOrEqual">
      <formula>100%</formula>
    </cfRule>
    <cfRule type="cellIs" dxfId="1175" priority="4" operator="lessThan">
      <formula>99.99%</formula>
    </cfRule>
  </conditionalFormatting>
  <conditionalFormatting sqref="BC25">
    <cfRule type="cellIs" dxfId="1174" priority="1" operator="greaterThanOrEqual">
      <formula>100%</formula>
    </cfRule>
    <cfRule type="cellIs" dxfId="1173" priority="2" operator="lessThan">
      <formula>99.99%</formula>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EA16-3B78-4F02-BB1B-F9E2E66280B8}">
  <sheetPr>
    <tabColor rgb="FFFFFF00"/>
  </sheetPr>
  <dimension ref="A1:BO37"/>
  <sheetViews>
    <sheetView showGridLines="0" topLeftCell="U10"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3</v>
      </c>
      <c r="F2" s="113" t="s">
        <v>92</v>
      </c>
      <c r="G2" s="113"/>
      <c r="H2" s="22">
        <v>150352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thickTop="1" thickBot="1" x14ac:dyDescent="0.25">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thickTop="1" thickBot="1" x14ac:dyDescent="0.25">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60">
        <v>0</v>
      </c>
      <c r="J10" s="60">
        <v>48</v>
      </c>
      <c r="K10" s="70">
        <v>50</v>
      </c>
      <c r="L10" s="70">
        <v>33</v>
      </c>
      <c r="M10" s="70">
        <v>48</v>
      </c>
      <c r="N10" s="70">
        <v>36</v>
      </c>
      <c r="O10" s="70">
        <v>42</v>
      </c>
      <c r="P10" s="70">
        <v>43</v>
      </c>
      <c r="Q10" s="70">
        <v>43</v>
      </c>
      <c r="R10" s="70">
        <v>34</v>
      </c>
      <c r="S10" s="70">
        <v>50</v>
      </c>
      <c r="T10" s="70">
        <v>58</v>
      </c>
      <c r="U10" s="70">
        <v>45</v>
      </c>
      <c r="V10" s="70">
        <v>61</v>
      </c>
      <c r="W10" s="70">
        <v>62</v>
      </c>
      <c r="X10" s="70">
        <v>57</v>
      </c>
      <c r="Y10" s="70">
        <v>56</v>
      </c>
      <c r="Z10" s="70">
        <v>43</v>
      </c>
      <c r="AA10" s="70">
        <v>10</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thickTop="1" thickBot="1" x14ac:dyDescent="0.25">
      <c r="A11" s="132"/>
      <c r="B11" s="133"/>
      <c r="C11" s="128"/>
      <c r="D11" s="129"/>
      <c r="E11" s="128"/>
      <c r="F11" s="130"/>
      <c r="G11" s="131"/>
      <c r="H11" s="27" t="str">
        <f>'PANEL DE CONTROL DISTRITAL'!H10</f>
        <v>Fichas revisadas en la muestra del 10%</v>
      </c>
      <c r="I11" s="61">
        <v>0</v>
      </c>
      <c r="J11" s="61">
        <v>48</v>
      </c>
      <c r="K11" s="71">
        <v>50</v>
      </c>
      <c r="L11" s="71">
        <v>33</v>
      </c>
      <c r="M11" s="71">
        <v>48</v>
      </c>
      <c r="N11" s="71">
        <v>36</v>
      </c>
      <c r="O11" s="71">
        <v>42</v>
      </c>
      <c r="P11" s="71">
        <v>43</v>
      </c>
      <c r="Q11" s="71">
        <v>43</v>
      </c>
      <c r="R11" s="71">
        <v>34</v>
      </c>
      <c r="S11" s="71">
        <v>50</v>
      </c>
      <c r="T11" s="71">
        <v>58</v>
      </c>
      <c r="U11" s="71">
        <v>45</v>
      </c>
      <c r="V11" s="71">
        <v>61</v>
      </c>
      <c r="W11" s="71">
        <v>62</v>
      </c>
      <c r="X11" s="71">
        <v>57</v>
      </c>
      <c r="Y11" s="71">
        <v>56</v>
      </c>
      <c r="Z11" s="71">
        <v>43</v>
      </c>
      <c r="AA11" s="71">
        <v>10</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thickTop="1" thickBot="1" x14ac:dyDescent="0.25">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thickTop="1" thickBot="1" x14ac:dyDescent="0.25">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60">
        <v>0</v>
      </c>
      <c r="J13" s="76">
        <v>476</v>
      </c>
      <c r="K13" s="77">
        <v>497</v>
      </c>
      <c r="L13" s="77">
        <v>328</v>
      </c>
      <c r="M13" s="77">
        <v>478</v>
      </c>
      <c r="N13" s="77">
        <v>356</v>
      </c>
      <c r="O13" s="77">
        <v>416</v>
      </c>
      <c r="P13" s="77">
        <v>434</v>
      </c>
      <c r="Q13" s="77">
        <v>434</v>
      </c>
      <c r="R13" s="77">
        <v>336</v>
      </c>
      <c r="S13" s="77">
        <v>495</v>
      </c>
      <c r="T13" s="77">
        <v>579</v>
      </c>
      <c r="U13" s="77">
        <v>451</v>
      </c>
      <c r="V13" s="77">
        <v>613</v>
      </c>
      <c r="W13" s="70">
        <v>622</v>
      </c>
      <c r="X13" s="70">
        <v>566</v>
      </c>
      <c r="Y13" s="70">
        <v>554</v>
      </c>
      <c r="Z13" s="70">
        <v>422</v>
      </c>
      <c r="AA13" s="70">
        <v>93</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0.99791845230806908</v>
      </c>
    </row>
    <row r="14" spans="1:67" s="3" customFormat="1" ht="50.1" customHeight="1" thickTop="1" thickBot="1" x14ac:dyDescent="0.25">
      <c r="A14" s="132"/>
      <c r="B14" s="133"/>
      <c r="C14" s="128"/>
      <c r="D14" s="129"/>
      <c r="E14" s="128"/>
      <c r="F14" s="130"/>
      <c r="G14" s="131"/>
      <c r="H14" s="27" t="str">
        <f>'PANEL DE CONTROL DISTRITAL'!H13</f>
        <v>Número de trámites aplicados</v>
      </c>
      <c r="I14" s="61">
        <v>0</v>
      </c>
      <c r="J14" s="78">
        <v>476</v>
      </c>
      <c r="K14" s="79">
        <v>497</v>
      </c>
      <c r="L14" s="79">
        <v>328</v>
      </c>
      <c r="M14" s="79">
        <v>479</v>
      </c>
      <c r="N14" s="79">
        <v>356</v>
      </c>
      <c r="O14" s="79">
        <v>417</v>
      </c>
      <c r="P14" s="79">
        <v>434</v>
      </c>
      <c r="Q14" s="79">
        <v>434</v>
      </c>
      <c r="R14" s="79">
        <v>336</v>
      </c>
      <c r="S14" s="79">
        <v>497</v>
      </c>
      <c r="T14" s="79">
        <v>581</v>
      </c>
      <c r="U14" s="79">
        <v>452</v>
      </c>
      <c r="V14" s="79">
        <v>614</v>
      </c>
      <c r="W14" s="71">
        <v>622</v>
      </c>
      <c r="X14" s="71">
        <v>567</v>
      </c>
      <c r="Y14" s="71">
        <v>555</v>
      </c>
      <c r="Z14" s="71">
        <v>427</v>
      </c>
      <c r="AA14" s="71">
        <v>95</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thickTop="1" thickBot="1" x14ac:dyDescent="0.25">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thickTop="1" thickBot="1" x14ac:dyDescent="0.25">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thickTop="1" thickBot="1" x14ac:dyDescent="0.25">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60">
        <v>0</v>
      </c>
      <c r="J19" s="60">
        <v>531</v>
      </c>
      <c r="K19" s="70">
        <v>491</v>
      </c>
      <c r="L19" s="70">
        <v>252</v>
      </c>
      <c r="M19" s="70">
        <v>567</v>
      </c>
      <c r="N19" s="70">
        <v>333</v>
      </c>
      <c r="O19" s="70">
        <v>499</v>
      </c>
      <c r="P19" s="70">
        <v>405</v>
      </c>
      <c r="Q19" s="70">
        <v>303</v>
      </c>
      <c r="R19" s="70">
        <v>565</v>
      </c>
      <c r="S19" s="70">
        <v>261</v>
      </c>
      <c r="T19" s="70">
        <v>599</v>
      </c>
      <c r="U19" s="70">
        <v>408</v>
      </c>
      <c r="V19" s="70">
        <v>647</v>
      </c>
      <c r="W19" s="70">
        <v>603</v>
      </c>
      <c r="X19" s="70">
        <v>544</v>
      </c>
      <c r="Y19" s="70">
        <v>616</v>
      </c>
      <c r="Z19" s="70">
        <v>325</v>
      </c>
      <c r="AA19" s="70">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thickTop="1" thickBot="1" x14ac:dyDescent="0.25">
      <c r="A20" s="132"/>
      <c r="B20" s="133"/>
      <c r="C20" s="128"/>
      <c r="D20" s="129"/>
      <c r="E20" s="128"/>
      <c r="F20" s="130"/>
      <c r="G20" s="131"/>
      <c r="H20" s="27" t="str">
        <f>'PANEL DE CONTROL DISTRITAL'!H19</f>
        <v xml:space="preserve">Credenciales recibidas </v>
      </c>
      <c r="I20" s="61">
        <v>0</v>
      </c>
      <c r="J20" s="61">
        <v>531</v>
      </c>
      <c r="K20" s="71">
        <v>491</v>
      </c>
      <c r="L20" s="71">
        <v>252</v>
      </c>
      <c r="M20" s="71">
        <v>567</v>
      </c>
      <c r="N20" s="71">
        <v>333</v>
      </c>
      <c r="O20" s="71">
        <v>499</v>
      </c>
      <c r="P20" s="71">
        <v>405</v>
      </c>
      <c r="Q20" s="71">
        <v>303</v>
      </c>
      <c r="R20" s="71">
        <v>565</v>
      </c>
      <c r="S20" s="71">
        <v>261</v>
      </c>
      <c r="T20" s="71">
        <v>599</v>
      </c>
      <c r="U20" s="71">
        <v>408</v>
      </c>
      <c r="V20" s="71">
        <v>647</v>
      </c>
      <c r="W20" s="71">
        <v>603</v>
      </c>
      <c r="X20" s="71">
        <v>544</v>
      </c>
      <c r="Y20" s="71">
        <v>616</v>
      </c>
      <c r="Z20" s="71">
        <v>325</v>
      </c>
      <c r="AA20" s="7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thickTop="1" thickBot="1" x14ac:dyDescent="0.25">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60">
        <v>0</v>
      </c>
      <c r="J22" s="60">
        <v>661</v>
      </c>
      <c r="K22" s="70">
        <v>636</v>
      </c>
      <c r="L22" s="70">
        <v>496</v>
      </c>
      <c r="M22" s="70">
        <v>625</v>
      </c>
      <c r="N22" s="70">
        <v>572</v>
      </c>
      <c r="O22" s="70">
        <v>595</v>
      </c>
      <c r="P22" s="70">
        <v>587</v>
      </c>
      <c r="Q22" s="70">
        <v>502</v>
      </c>
      <c r="R22" s="70">
        <v>691</v>
      </c>
      <c r="S22" s="70">
        <v>471</v>
      </c>
      <c r="T22" s="70">
        <v>628</v>
      </c>
      <c r="U22" s="70">
        <v>563</v>
      </c>
      <c r="V22" s="70">
        <v>637</v>
      </c>
      <c r="W22" s="70">
        <v>737</v>
      </c>
      <c r="X22" s="70">
        <v>705</v>
      </c>
      <c r="Y22" s="70">
        <v>729</v>
      </c>
      <c r="Z22" s="70">
        <v>632</v>
      </c>
      <c r="AA22" s="70">
        <v>514</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thickTop="1" thickBot="1" x14ac:dyDescent="0.25">
      <c r="A23" s="132"/>
      <c r="B23" s="133"/>
      <c r="C23" s="128"/>
      <c r="D23" s="129"/>
      <c r="E23" s="128"/>
      <c r="F23" s="130"/>
      <c r="G23" s="131"/>
      <c r="H23" s="27" t="str">
        <f>'PANEL DE CONTROL DISTRITAL'!H22</f>
        <v>Credenciales disponibles registradas en SIIRFE</v>
      </c>
      <c r="I23" s="61">
        <v>0</v>
      </c>
      <c r="J23" s="61">
        <v>661</v>
      </c>
      <c r="K23" s="71">
        <v>636</v>
      </c>
      <c r="L23" s="71">
        <v>496</v>
      </c>
      <c r="M23" s="71">
        <v>625</v>
      </c>
      <c r="N23" s="71">
        <v>572</v>
      </c>
      <c r="O23" s="71">
        <v>595</v>
      </c>
      <c r="P23" s="71">
        <v>587</v>
      </c>
      <c r="Q23" s="71">
        <v>502</v>
      </c>
      <c r="R23" s="71">
        <v>691</v>
      </c>
      <c r="S23" s="71">
        <v>471</v>
      </c>
      <c r="T23" s="71">
        <v>628</v>
      </c>
      <c r="U23" s="71">
        <v>563</v>
      </c>
      <c r="V23" s="71">
        <v>637</v>
      </c>
      <c r="W23" s="71">
        <v>737</v>
      </c>
      <c r="X23" s="71">
        <v>705</v>
      </c>
      <c r="Y23" s="71">
        <v>729</v>
      </c>
      <c r="Z23" s="71">
        <v>632</v>
      </c>
      <c r="AA23" s="71">
        <v>514</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thickTop="1" thickBot="1" x14ac:dyDescent="0.25">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thickTop="1" thickBot="1" x14ac:dyDescent="0.25">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60">
        <v>0</v>
      </c>
      <c r="J25" s="60">
        <v>576</v>
      </c>
      <c r="K25" s="70">
        <v>516</v>
      </c>
      <c r="L25" s="70">
        <v>392</v>
      </c>
      <c r="M25" s="70">
        <v>438</v>
      </c>
      <c r="N25" s="70">
        <v>386</v>
      </c>
      <c r="O25" s="70">
        <v>476</v>
      </c>
      <c r="P25" s="70">
        <v>413</v>
      </c>
      <c r="Q25" s="70">
        <v>384</v>
      </c>
      <c r="R25" s="70">
        <v>376</v>
      </c>
      <c r="S25" s="70">
        <v>481</v>
      </c>
      <c r="T25" s="70">
        <v>442</v>
      </c>
      <c r="U25" s="70">
        <v>473</v>
      </c>
      <c r="V25" s="70">
        <v>572</v>
      </c>
      <c r="W25" s="70">
        <v>503</v>
      </c>
      <c r="X25" s="70">
        <v>576</v>
      </c>
      <c r="Y25" s="70">
        <v>592</v>
      </c>
      <c r="Z25" s="70">
        <v>419</v>
      </c>
      <c r="AA25" s="70">
        <v>118</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0.99926280869885731</v>
      </c>
    </row>
    <row r="26" spans="1:67" ht="50.1" customHeight="1" thickTop="1" thickBot="1" x14ac:dyDescent="0.25">
      <c r="A26" s="132"/>
      <c r="B26" s="133"/>
      <c r="C26" s="128"/>
      <c r="D26" s="129"/>
      <c r="E26" s="128"/>
      <c r="F26" s="130"/>
      <c r="G26" s="131"/>
      <c r="H26" s="27" t="str">
        <f>'PANEL DE CONTROL DISTRITAL'!H25</f>
        <v>Total de ciudadanas y ciudadanos que acuden al MAC a recoger su credencial</v>
      </c>
      <c r="I26" s="61">
        <v>0</v>
      </c>
      <c r="J26" s="61">
        <v>577</v>
      </c>
      <c r="K26" s="71">
        <v>516</v>
      </c>
      <c r="L26" s="71">
        <v>392</v>
      </c>
      <c r="M26" s="71">
        <v>438</v>
      </c>
      <c r="N26" s="71">
        <v>386</v>
      </c>
      <c r="O26" s="71">
        <v>476</v>
      </c>
      <c r="P26" s="71">
        <v>413</v>
      </c>
      <c r="Q26" s="71">
        <v>387</v>
      </c>
      <c r="R26" s="71">
        <v>376</v>
      </c>
      <c r="S26" s="71">
        <v>481</v>
      </c>
      <c r="T26" s="71">
        <v>442</v>
      </c>
      <c r="U26" s="71">
        <v>473</v>
      </c>
      <c r="V26" s="71">
        <v>572</v>
      </c>
      <c r="W26" s="71">
        <v>504</v>
      </c>
      <c r="X26" s="71">
        <v>576</v>
      </c>
      <c r="Y26" s="71">
        <v>592</v>
      </c>
      <c r="Z26" s="71">
        <v>419</v>
      </c>
      <c r="AA26" s="71">
        <v>119</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thickTop="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089">
      <colorScale>
        <cfvo type="min"/>
        <cfvo type="percentile" val="50"/>
        <cfvo type="max"/>
        <color rgb="FFE98BD7"/>
        <color rgb="FFD5007F"/>
        <color rgb="FF950054"/>
      </colorScale>
    </cfRule>
  </conditionalFormatting>
  <conditionalFormatting sqref="BC10">
    <cfRule type="cellIs" dxfId="1172" priority="15" operator="greaterThan">
      <formula>95%</formula>
    </cfRule>
    <cfRule type="cellIs" dxfId="1171" priority="16" operator="greaterThanOrEqual">
      <formula>90%</formula>
    </cfRule>
    <cfRule type="cellIs" dxfId="1170" priority="17" operator="lessThan">
      <formula>89.99%</formula>
    </cfRule>
  </conditionalFormatting>
  <conditionalFormatting sqref="BC13">
    <cfRule type="cellIs" dxfId="1169" priority="12" operator="greaterThan">
      <formula>95%</formula>
    </cfRule>
    <cfRule type="cellIs" dxfId="1168" priority="13" operator="greaterThanOrEqual">
      <formula>90%</formula>
    </cfRule>
    <cfRule type="cellIs" dxfId="1167" priority="14" operator="lessThan">
      <formula>89.99%</formula>
    </cfRule>
  </conditionalFormatting>
  <conditionalFormatting sqref="BC16">
    <cfRule type="cellIs" dxfId="1166" priority="9" operator="greaterThan">
      <formula>95%</formula>
    </cfRule>
    <cfRule type="cellIs" dxfId="1165" priority="10" operator="greaterThanOrEqual">
      <formula>90%</formula>
    </cfRule>
    <cfRule type="cellIs" dxfId="1164" priority="11" operator="lessThan">
      <formula>89.99%</formula>
    </cfRule>
  </conditionalFormatting>
  <conditionalFormatting sqref="BC19">
    <cfRule type="cellIs" dxfId="1163" priority="6" operator="greaterThan">
      <formula>95%</formula>
    </cfRule>
    <cfRule type="cellIs" dxfId="1162" priority="7" operator="greaterThanOrEqual">
      <formula>90%</formula>
    </cfRule>
    <cfRule type="cellIs" dxfId="1161" priority="8" operator="lessThan">
      <formula>89.99%</formula>
    </cfRule>
  </conditionalFormatting>
  <conditionalFormatting sqref="BC22">
    <cfRule type="cellIs" dxfId="1160" priority="1" operator="greaterThanOrEqual">
      <formula>100%</formula>
    </cfRule>
    <cfRule type="cellIs" dxfId="1159" priority="2" operator="lessThan">
      <formula>99.99%</formula>
    </cfRule>
  </conditionalFormatting>
  <conditionalFormatting sqref="BC25">
    <cfRule type="cellIs" dxfId="1158" priority="3" operator="greaterThan">
      <formula>95%</formula>
    </cfRule>
    <cfRule type="cellIs" dxfId="1157" priority="4" operator="greaterThanOrEqual">
      <formula>90%</formula>
    </cfRule>
    <cfRule type="cellIs" dxfId="1156" priority="5" operator="lessThan">
      <formula>89.99%</formula>
    </cfRule>
  </conditionalFormatting>
  <dataValidations count="1">
    <dataValidation showDropDown="1" showInputMessage="1" showErrorMessage="1" sqref="C21 G19:G23 G10:G11 G16:G17 G13:G14 G25:G26" xr:uid="{596ABB57-1AE8-4225-B09F-53963C1C3F5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25BA-AF34-4899-A3FA-F31BA08F2823}">
  <sheetPr>
    <tabColor rgb="FFFFFF00"/>
  </sheetPr>
  <dimension ref="A1:BO37"/>
  <sheetViews>
    <sheetView showGridLines="0" topLeftCell="U7"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3</v>
      </c>
      <c r="F2" s="113" t="s">
        <v>92</v>
      </c>
      <c r="G2" s="113"/>
      <c r="H2" s="22">
        <v>150353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thickTop="1" thickBot="1" x14ac:dyDescent="0.25">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thickTop="1" thickBot="1" x14ac:dyDescent="0.25">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60">
        <v>0</v>
      </c>
      <c r="J10" s="60">
        <v>15</v>
      </c>
      <c r="K10" s="70">
        <v>10</v>
      </c>
      <c r="L10" s="70">
        <v>10</v>
      </c>
      <c r="M10" s="70">
        <v>14</v>
      </c>
      <c r="N10" s="70">
        <v>5</v>
      </c>
      <c r="O10" s="70">
        <v>15</v>
      </c>
      <c r="P10" s="70">
        <v>12</v>
      </c>
      <c r="Q10" s="70">
        <v>13</v>
      </c>
      <c r="R10" s="70">
        <v>12</v>
      </c>
      <c r="S10" s="70">
        <v>8</v>
      </c>
      <c r="T10" s="70">
        <v>18</v>
      </c>
      <c r="U10" s="70">
        <v>12</v>
      </c>
      <c r="V10" s="70">
        <v>18</v>
      </c>
      <c r="W10" s="70">
        <v>20</v>
      </c>
      <c r="X10" s="70">
        <v>17</v>
      </c>
      <c r="Y10" s="70">
        <v>13</v>
      </c>
      <c r="Z10" s="70">
        <v>4</v>
      </c>
      <c r="AA10" s="70">
        <v>1</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thickTop="1" thickBot="1" x14ac:dyDescent="0.25">
      <c r="A11" s="132"/>
      <c r="B11" s="133"/>
      <c r="C11" s="128"/>
      <c r="D11" s="129"/>
      <c r="E11" s="128"/>
      <c r="F11" s="130"/>
      <c r="G11" s="131"/>
      <c r="H11" s="27" t="str">
        <f>'PANEL DE CONTROL DISTRITAL'!H10</f>
        <v>Fichas revisadas en la muestra del 10%</v>
      </c>
      <c r="I11" s="61">
        <v>0</v>
      </c>
      <c r="J11" s="61">
        <v>15</v>
      </c>
      <c r="K11" s="71">
        <v>10</v>
      </c>
      <c r="L11" s="71">
        <v>10</v>
      </c>
      <c r="M11" s="71">
        <v>14</v>
      </c>
      <c r="N11" s="71">
        <v>5</v>
      </c>
      <c r="O11" s="71">
        <v>15</v>
      </c>
      <c r="P11" s="71">
        <v>12</v>
      </c>
      <c r="Q11" s="71">
        <v>13</v>
      </c>
      <c r="R11" s="71">
        <v>12</v>
      </c>
      <c r="S11" s="71">
        <v>8</v>
      </c>
      <c r="T11" s="71">
        <v>18</v>
      </c>
      <c r="U11" s="71">
        <v>12</v>
      </c>
      <c r="V11" s="71">
        <v>18</v>
      </c>
      <c r="W11" s="71">
        <v>20</v>
      </c>
      <c r="X11" s="71">
        <v>17</v>
      </c>
      <c r="Y11" s="71">
        <v>13</v>
      </c>
      <c r="Z11" s="71">
        <v>4</v>
      </c>
      <c r="AA11" s="71">
        <v>1</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thickTop="1" thickBot="1" x14ac:dyDescent="0.25">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thickTop="1" thickBot="1" x14ac:dyDescent="0.25">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60">
        <v>0</v>
      </c>
      <c r="J13" s="60">
        <v>153</v>
      </c>
      <c r="K13" s="70">
        <v>103</v>
      </c>
      <c r="L13" s="70">
        <v>102</v>
      </c>
      <c r="M13" s="70">
        <v>140</v>
      </c>
      <c r="N13" s="70">
        <v>57</v>
      </c>
      <c r="O13" s="70">
        <v>156</v>
      </c>
      <c r="P13" s="70">
        <v>123</v>
      </c>
      <c r="Q13" s="70">
        <v>129</v>
      </c>
      <c r="R13" s="70">
        <v>124</v>
      </c>
      <c r="S13" s="70">
        <v>82</v>
      </c>
      <c r="T13" s="70">
        <v>188</v>
      </c>
      <c r="U13" s="70">
        <v>122</v>
      </c>
      <c r="V13" s="70">
        <v>181</v>
      </c>
      <c r="W13" s="70">
        <v>209</v>
      </c>
      <c r="X13" s="70">
        <v>117</v>
      </c>
      <c r="Y13" s="70">
        <v>131</v>
      </c>
      <c r="Z13" s="70">
        <v>44</v>
      </c>
      <c r="AA13" s="70">
        <v>15</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0.99816513761467895</v>
      </c>
    </row>
    <row r="14" spans="1:67" s="3" customFormat="1" ht="50.1" customHeight="1" thickTop="1" thickBot="1" x14ac:dyDescent="0.25">
      <c r="A14" s="132"/>
      <c r="B14" s="133"/>
      <c r="C14" s="128"/>
      <c r="D14" s="129"/>
      <c r="E14" s="128"/>
      <c r="F14" s="130"/>
      <c r="G14" s="131"/>
      <c r="H14" s="27" t="str">
        <f>'PANEL DE CONTROL DISTRITAL'!H13</f>
        <v>Número de trámites aplicados</v>
      </c>
      <c r="I14" s="61">
        <v>0</v>
      </c>
      <c r="J14" s="61">
        <v>154</v>
      </c>
      <c r="K14" s="71">
        <v>103</v>
      </c>
      <c r="L14" s="71">
        <v>102</v>
      </c>
      <c r="M14" s="71">
        <v>140</v>
      </c>
      <c r="N14" s="71">
        <v>57</v>
      </c>
      <c r="O14" s="71">
        <v>156</v>
      </c>
      <c r="P14" s="71">
        <v>123</v>
      </c>
      <c r="Q14" s="71">
        <v>130</v>
      </c>
      <c r="R14" s="71">
        <v>125</v>
      </c>
      <c r="S14" s="71">
        <v>82</v>
      </c>
      <c r="T14" s="71">
        <v>188</v>
      </c>
      <c r="U14" s="71">
        <v>122</v>
      </c>
      <c r="V14" s="71">
        <v>181</v>
      </c>
      <c r="W14" s="71">
        <v>209</v>
      </c>
      <c r="X14" s="71">
        <v>117</v>
      </c>
      <c r="Y14" s="71">
        <v>132</v>
      </c>
      <c r="Z14" s="71">
        <v>44</v>
      </c>
      <c r="AA14" s="71">
        <v>15</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thickTop="1" thickBot="1" x14ac:dyDescent="0.25">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thickTop="1" thickBot="1" x14ac:dyDescent="0.25">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thickTop="1" thickBot="1" x14ac:dyDescent="0.25">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60">
        <v>0</v>
      </c>
      <c r="J19" s="60">
        <v>93</v>
      </c>
      <c r="K19" s="70">
        <v>146</v>
      </c>
      <c r="L19" s="70">
        <v>61</v>
      </c>
      <c r="M19" s="70">
        <v>155</v>
      </c>
      <c r="N19" s="70">
        <v>96</v>
      </c>
      <c r="O19" s="70">
        <v>70</v>
      </c>
      <c r="P19" s="70">
        <v>175</v>
      </c>
      <c r="Q19" s="70">
        <v>91</v>
      </c>
      <c r="R19" s="70">
        <v>162</v>
      </c>
      <c r="S19" s="70">
        <v>91</v>
      </c>
      <c r="T19" s="70">
        <v>116</v>
      </c>
      <c r="U19" s="70">
        <v>153</v>
      </c>
      <c r="V19" s="70">
        <v>122</v>
      </c>
      <c r="W19" s="70">
        <v>228</v>
      </c>
      <c r="X19" s="70">
        <v>174</v>
      </c>
      <c r="Y19" s="70">
        <v>126</v>
      </c>
      <c r="Z19" s="70">
        <v>90</v>
      </c>
      <c r="AA19" s="70">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thickTop="1" thickBot="1" x14ac:dyDescent="0.25">
      <c r="A20" s="132"/>
      <c r="B20" s="133"/>
      <c r="C20" s="128"/>
      <c r="D20" s="129"/>
      <c r="E20" s="128"/>
      <c r="F20" s="130"/>
      <c r="G20" s="131"/>
      <c r="H20" s="27" t="str">
        <f>'PANEL DE CONTROL DISTRITAL'!H19</f>
        <v xml:space="preserve">Credenciales recibidas </v>
      </c>
      <c r="I20" s="61">
        <v>0</v>
      </c>
      <c r="J20" s="61">
        <v>93</v>
      </c>
      <c r="K20" s="71">
        <v>146</v>
      </c>
      <c r="L20" s="71">
        <v>61</v>
      </c>
      <c r="M20" s="71">
        <v>155</v>
      </c>
      <c r="N20" s="71">
        <v>96</v>
      </c>
      <c r="O20" s="71">
        <v>70</v>
      </c>
      <c r="P20" s="71">
        <v>175</v>
      </c>
      <c r="Q20" s="71">
        <v>91</v>
      </c>
      <c r="R20" s="71">
        <v>162</v>
      </c>
      <c r="S20" s="71">
        <v>91</v>
      </c>
      <c r="T20" s="71">
        <v>116</v>
      </c>
      <c r="U20" s="71">
        <v>153</v>
      </c>
      <c r="V20" s="71">
        <v>122</v>
      </c>
      <c r="W20" s="71">
        <v>228</v>
      </c>
      <c r="X20" s="71">
        <v>174</v>
      </c>
      <c r="Y20" s="71">
        <v>126</v>
      </c>
      <c r="Z20" s="71">
        <v>90</v>
      </c>
      <c r="AA20" s="7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thickTop="1" thickBot="1" x14ac:dyDescent="0.25">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60">
        <v>0</v>
      </c>
      <c r="J22" s="60">
        <v>291</v>
      </c>
      <c r="K22" s="70">
        <v>329</v>
      </c>
      <c r="L22" s="70">
        <v>325</v>
      </c>
      <c r="M22" s="70">
        <v>327</v>
      </c>
      <c r="N22" s="70">
        <v>334</v>
      </c>
      <c r="O22" s="70">
        <v>280</v>
      </c>
      <c r="P22" s="70">
        <v>325</v>
      </c>
      <c r="Q22" s="70">
        <v>303</v>
      </c>
      <c r="R22" s="70">
        <v>339</v>
      </c>
      <c r="S22" s="70">
        <v>329</v>
      </c>
      <c r="T22" s="70">
        <v>265</v>
      </c>
      <c r="U22" s="70">
        <v>335</v>
      </c>
      <c r="V22" s="70">
        <v>345</v>
      </c>
      <c r="W22" s="70">
        <v>394</v>
      </c>
      <c r="X22" s="70">
        <v>451</v>
      </c>
      <c r="Y22" s="70">
        <v>296</v>
      </c>
      <c r="Z22" s="70">
        <v>259</v>
      </c>
      <c r="AA22" s="70">
        <v>251</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thickTop="1" thickBot="1" x14ac:dyDescent="0.25">
      <c r="A23" s="132"/>
      <c r="B23" s="133"/>
      <c r="C23" s="128"/>
      <c r="D23" s="129"/>
      <c r="E23" s="128"/>
      <c r="F23" s="130"/>
      <c r="G23" s="131"/>
      <c r="H23" s="27" t="str">
        <f>'PANEL DE CONTROL DISTRITAL'!H22</f>
        <v>Credenciales disponibles registradas en SIIRFE</v>
      </c>
      <c r="I23" s="61">
        <v>0</v>
      </c>
      <c r="J23" s="61">
        <v>291</v>
      </c>
      <c r="K23" s="71">
        <v>329</v>
      </c>
      <c r="L23" s="71">
        <v>325</v>
      </c>
      <c r="M23" s="71">
        <v>327</v>
      </c>
      <c r="N23" s="71">
        <v>334</v>
      </c>
      <c r="O23" s="71">
        <v>280</v>
      </c>
      <c r="P23" s="71">
        <v>325</v>
      </c>
      <c r="Q23" s="71">
        <v>303</v>
      </c>
      <c r="R23" s="71">
        <v>339</v>
      </c>
      <c r="S23" s="71">
        <v>329</v>
      </c>
      <c r="T23" s="71">
        <v>265</v>
      </c>
      <c r="U23" s="71">
        <v>335</v>
      </c>
      <c r="V23" s="71">
        <v>345</v>
      </c>
      <c r="W23" s="71">
        <v>394</v>
      </c>
      <c r="X23" s="71">
        <v>451</v>
      </c>
      <c r="Y23" s="71">
        <v>296</v>
      </c>
      <c r="Z23" s="71">
        <v>259</v>
      </c>
      <c r="AA23" s="71">
        <v>251</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thickTop="1" thickBot="1" x14ac:dyDescent="0.25">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thickTop="1" thickBot="1" x14ac:dyDescent="0.25">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60">
        <v>0</v>
      </c>
      <c r="J25" s="60">
        <v>179</v>
      </c>
      <c r="K25" s="70">
        <v>108</v>
      </c>
      <c r="L25" s="70">
        <v>65</v>
      </c>
      <c r="M25" s="70">
        <v>153</v>
      </c>
      <c r="N25" s="70">
        <v>96</v>
      </c>
      <c r="O25" s="70">
        <v>124</v>
      </c>
      <c r="P25" s="70">
        <v>130</v>
      </c>
      <c r="Q25" s="70">
        <v>111</v>
      </c>
      <c r="R25" s="70">
        <v>126</v>
      </c>
      <c r="S25" s="70">
        <v>101</v>
      </c>
      <c r="T25" s="70">
        <v>180</v>
      </c>
      <c r="U25" s="70">
        <v>83</v>
      </c>
      <c r="V25" s="70">
        <v>109</v>
      </c>
      <c r="W25" s="70">
        <v>179</v>
      </c>
      <c r="X25" s="70">
        <v>117</v>
      </c>
      <c r="Y25" s="70">
        <v>281</v>
      </c>
      <c r="Z25" s="70">
        <v>126</v>
      </c>
      <c r="AA25" s="70">
        <v>8</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0.99956082564778215</v>
      </c>
    </row>
    <row r="26" spans="1:67" ht="50.1" customHeight="1" thickTop="1" thickBot="1" x14ac:dyDescent="0.25">
      <c r="A26" s="132"/>
      <c r="B26" s="133"/>
      <c r="C26" s="128"/>
      <c r="D26" s="129"/>
      <c r="E26" s="128"/>
      <c r="F26" s="130"/>
      <c r="G26" s="131"/>
      <c r="H26" s="27" t="str">
        <f>'PANEL DE CONTROL DISTRITAL'!H25</f>
        <v>Total de ciudadanas y ciudadanos que acuden al MAC a recoger su credencial</v>
      </c>
      <c r="I26" s="61">
        <v>0</v>
      </c>
      <c r="J26" s="61">
        <v>179</v>
      </c>
      <c r="K26" s="71">
        <v>108</v>
      </c>
      <c r="L26" s="71">
        <v>65</v>
      </c>
      <c r="M26" s="71">
        <v>153</v>
      </c>
      <c r="N26" s="71">
        <v>96</v>
      </c>
      <c r="O26" s="71">
        <v>124</v>
      </c>
      <c r="P26" s="71">
        <v>130</v>
      </c>
      <c r="Q26" s="71">
        <v>111</v>
      </c>
      <c r="R26" s="71">
        <v>126</v>
      </c>
      <c r="S26" s="71">
        <v>101</v>
      </c>
      <c r="T26" s="71">
        <v>180</v>
      </c>
      <c r="U26" s="71">
        <v>84</v>
      </c>
      <c r="V26" s="71">
        <v>109</v>
      </c>
      <c r="W26" s="71">
        <v>179</v>
      </c>
      <c r="X26" s="71">
        <v>117</v>
      </c>
      <c r="Y26" s="71">
        <v>281</v>
      </c>
      <c r="Z26" s="71">
        <v>126</v>
      </c>
      <c r="AA26" s="71">
        <v>8</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thickTop="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090">
      <colorScale>
        <cfvo type="min"/>
        <cfvo type="percentile" val="50"/>
        <cfvo type="max"/>
        <color rgb="FFE98BD7"/>
        <color rgb="FFD5007F"/>
        <color rgb="FF950054"/>
      </colorScale>
    </cfRule>
  </conditionalFormatting>
  <conditionalFormatting sqref="BC10">
    <cfRule type="cellIs" dxfId="1155" priority="15" operator="greaterThan">
      <formula>95%</formula>
    </cfRule>
    <cfRule type="cellIs" dxfId="1154" priority="16" operator="greaterThanOrEqual">
      <formula>90%</formula>
    </cfRule>
    <cfRule type="cellIs" dxfId="1153" priority="17" operator="lessThan">
      <formula>89.99%</formula>
    </cfRule>
  </conditionalFormatting>
  <conditionalFormatting sqref="BC13">
    <cfRule type="cellIs" dxfId="1152" priority="12" operator="greaterThan">
      <formula>95%</formula>
    </cfRule>
    <cfRule type="cellIs" dxfId="1151" priority="13" operator="greaterThanOrEqual">
      <formula>90%</formula>
    </cfRule>
    <cfRule type="cellIs" dxfId="1150" priority="14" operator="lessThan">
      <formula>89.99%</formula>
    </cfRule>
  </conditionalFormatting>
  <conditionalFormatting sqref="BC16">
    <cfRule type="cellIs" dxfId="1149" priority="9" operator="greaterThan">
      <formula>95%</formula>
    </cfRule>
    <cfRule type="cellIs" dxfId="1148" priority="10" operator="greaterThanOrEqual">
      <formula>90%</formula>
    </cfRule>
    <cfRule type="cellIs" dxfId="1147" priority="11" operator="lessThan">
      <formula>89.99%</formula>
    </cfRule>
  </conditionalFormatting>
  <conditionalFormatting sqref="BC19">
    <cfRule type="cellIs" dxfId="1146" priority="6" operator="greaterThan">
      <formula>95%</formula>
    </cfRule>
    <cfRule type="cellIs" dxfId="1145" priority="7" operator="greaterThanOrEqual">
      <formula>90%</formula>
    </cfRule>
    <cfRule type="cellIs" dxfId="1144" priority="8" operator="lessThan">
      <formula>89.99%</formula>
    </cfRule>
  </conditionalFormatting>
  <conditionalFormatting sqref="BC22">
    <cfRule type="cellIs" dxfId="1143" priority="1" operator="greaterThanOrEqual">
      <formula>100%</formula>
    </cfRule>
    <cfRule type="cellIs" dxfId="1142" priority="2" operator="lessThan">
      <formula>99.99%</formula>
    </cfRule>
  </conditionalFormatting>
  <conditionalFormatting sqref="BC25">
    <cfRule type="cellIs" dxfId="1141" priority="3" operator="greaterThan">
      <formula>95%</formula>
    </cfRule>
    <cfRule type="cellIs" dxfId="1140" priority="4" operator="greaterThanOrEqual">
      <formula>90%</formula>
    </cfRule>
    <cfRule type="cellIs" dxfId="1139" priority="5" operator="lessThan">
      <formula>89.99%</formula>
    </cfRule>
  </conditionalFormatting>
  <dataValidations count="1">
    <dataValidation showDropDown="1" showInputMessage="1" showErrorMessage="1" sqref="C21 G19:G23 G10:G11 G16:G17 G13:G14 G25:G26" xr:uid="{8782EF62-F32E-4CAA-AD10-7F7E7FBEBD0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BO37"/>
  <sheetViews>
    <sheetView showGridLines="0" topLeftCell="M11"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4</v>
      </c>
      <c r="F2" s="113" t="s">
        <v>92</v>
      </c>
      <c r="G2" s="113"/>
      <c r="H2" s="22">
        <v>150451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102</v>
      </c>
      <c r="K10" s="25">
        <v>93</v>
      </c>
      <c r="L10" s="25">
        <v>59</v>
      </c>
      <c r="M10" s="25">
        <v>95</v>
      </c>
      <c r="N10" s="25">
        <v>84</v>
      </c>
      <c r="O10" s="25">
        <v>106</v>
      </c>
      <c r="P10" s="25">
        <v>107</v>
      </c>
      <c r="Q10" s="25">
        <v>104</v>
      </c>
      <c r="R10" s="25">
        <v>88</v>
      </c>
      <c r="S10" s="25">
        <v>102</v>
      </c>
      <c r="T10" s="25">
        <v>109</v>
      </c>
      <c r="U10" s="25">
        <v>89</v>
      </c>
      <c r="V10" s="25">
        <v>118</v>
      </c>
      <c r="W10" s="25">
        <v>113</v>
      </c>
      <c r="X10" s="25">
        <v>104</v>
      </c>
      <c r="Y10" s="25">
        <v>105</v>
      </c>
      <c r="Z10" s="25">
        <v>71</v>
      </c>
      <c r="AA10" s="25">
        <v>21</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0.98875074008288932</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102</v>
      </c>
      <c r="K11" s="41">
        <v>94</v>
      </c>
      <c r="L11" s="41">
        <v>60</v>
      </c>
      <c r="M11" s="41">
        <v>96</v>
      </c>
      <c r="N11" s="41">
        <v>84</v>
      </c>
      <c r="O11" s="41">
        <v>106</v>
      </c>
      <c r="P11" s="41">
        <v>108</v>
      </c>
      <c r="Q11" s="41">
        <v>105</v>
      </c>
      <c r="R11" s="41">
        <v>90</v>
      </c>
      <c r="S11" s="41">
        <v>102</v>
      </c>
      <c r="T11" s="41">
        <v>113</v>
      </c>
      <c r="U11" s="41">
        <v>89</v>
      </c>
      <c r="V11" s="41">
        <v>120</v>
      </c>
      <c r="W11" s="41">
        <v>113</v>
      </c>
      <c r="X11" s="41">
        <v>109</v>
      </c>
      <c r="Y11" s="41">
        <v>106</v>
      </c>
      <c r="Z11" s="41">
        <v>71</v>
      </c>
      <c r="AA11" s="41">
        <v>21</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979</v>
      </c>
      <c r="K13" s="25">
        <v>908</v>
      </c>
      <c r="L13" s="25">
        <v>586</v>
      </c>
      <c r="M13" s="25">
        <v>922</v>
      </c>
      <c r="N13" s="25">
        <v>808</v>
      </c>
      <c r="O13" s="25">
        <v>1020</v>
      </c>
      <c r="P13" s="25">
        <v>1032</v>
      </c>
      <c r="Q13" s="25">
        <v>996</v>
      </c>
      <c r="R13" s="25">
        <v>856</v>
      </c>
      <c r="S13" s="25">
        <v>978</v>
      </c>
      <c r="T13" s="25">
        <v>1089</v>
      </c>
      <c r="U13" s="25">
        <v>860</v>
      </c>
      <c r="V13" s="25">
        <v>1073</v>
      </c>
      <c r="W13" s="25">
        <v>1090</v>
      </c>
      <c r="X13" s="25">
        <v>1039</v>
      </c>
      <c r="Y13" s="25">
        <v>1033</v>
      </c>
      <c r="Z13" s="25">
        <v>692</v>
      </c>
      <c r="AA13" s="25">
        <v>209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0.99833302463419149</v>
      </c>
    </row>
    <row r="14" spans="1:67" s="3" customFormat="1" ht="50.1" customHeight="1" x14ac:dyDescent="0.2">
      <c r="A14" s="132"/>
      <c r="B14" s="133"/>
      <c r="C14" s="128"/>
      <c r="D14" s="129"/>
      <c r="E14" s="128"/>
      <c r="F14" s="130"/>
      <c r="G14" s="131"/>
      <c r="H14" s="27" t="str">
        <f>'PANEL DE CONTROL DISTRITAL'!H13</f>
        <v>Número de trámites aplicados</v>
      </c>
      <c r="I14" s="41">
        <v>0</v>
      </c>
      <c r="J14" s="41">
        <v>979</v>
      </c>
      <c r="K14" s="41">
        <v>911</v>
      </c>
      <c r="L14" s="41">
        <v>586</v>
      </c>
      <c r="M14" s="41">
        <v>922</v>
      </c>
      <c r="N14" s="41">
        <v>808</v>
      </c>
      <c r="O14" s="41">
        <v>1020</v>
      </c>
      <c r="P14" s="41">
        <v>1033</v>
      </c>
      <c r="Q14" s="41">
        <v>998</v>
      </c>
      <c r="R14" s="41">
        <v>856</v>
      </c>
      <c r="S14" s="41">
        <v>978</v>
      </c>
      <c r="T14" s="41">
        <v>1090</v>
      </c>
      <c r="U14" s="41">
        <v>862</v>
      </c>
      <c r="V14" s="41">
        <v>1076</v>
      </c>
      <c r="W14" s="41">
        <v>1093</v>
      </c>
      <c r="X14" s="41">
        <v>1044</v>
      </c>
      <c r="Y14" s="41">
        <v>1036</v>
      </c>
      <c r="Z14" s="41">
        <v>695</v>
      </c>
      <c r="AA14" s="41">
        <v>210</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973</v>
      </c>
      <c r="K19" s="25">
        <v>1165</v>
      </c>
      <c r="L19" s="25">
        <v>475</v>
      </c>
      <c r="M19" s="25">
        <v>1056</v>
      </c>
      <c r="N19" s="25">
        <v>719</v>
      </c>
      <c r="O19" s="25">
        <v>1016</v>
      </c>
      <c r="P19" s="25">
        <v>1025</v>
      </c>
      <c r="Q19" s="25">
        <v>1006</v>
      </c>
      <c r="R19" s="25">
        <v>1005</v>
      </c>
      <c r="S19" s="25">
        <v>901</v>
      </c>
      <c r="T19" s="25">
        <v>751</v>
      </c>
      <c r="U19" s="25">
        <v>1293</v>
      </c>
      <c r="V19" s="25">
        <v>888</v>
      </c>
      <c r="W19" s="25">
        <v>1077</v>
      </c>
      <c r="X19" s="25">
        <v>1088</v>
      </c>
      <c r="Y19" s="25">
        <v>1226</v>
      </c>
      <c r="Z19" s="25">
        <v>420</v>
      </c>
      <c r="AA19" s="25">
        <v>218</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973</v>
      </c>
      <c r="K20" s="41">
        <v>1165</v>
      </c>
      <c r="L20" s="41">
        <v>475</v>
      </c>
      <c r="M20" s="41">
        <v>1056</v>
      </c>
      <c r="N20" s="41">
        <v>719</v>
      </c>
      <c r="O20" s="41">
        <v>1016</v>
      </c>
      <c r="P20" s="41">
        <v>1025</v>
      </c>
      <c r="Q20" s="41">
        <v>1006</v>
      </c>
      <c r="R20" s="41">
        <v>1005</v>
      </c>
      <c r="S20" s="41">
        <v>901</v>
      </c>
      <c r="T20" s="41">
        <v>751</v>
      </c>
      <c r="U20" s="41">
        <v>1293</v>
      </c>
      <c r="V20" s="41">
        <v>888</v>
      </c>
      <c r="W20" s="41">
        <v>1077</v>
      </c>
      <c r="X20" s="41">
        <v>1088</v>
      </c>
      <c r="Y20" s="41">
        <v>1226</v>
      </c>
      <c r="Z20" s="41">
        <v>420</v>
      </c>
      <c r="AA20" s="41">
        <v>218</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1306</v>
      </c>
      <c r="K22" s="25">
        <v>1373</v>
      </c>
      <c r="L22" s="25">
        <v>1007</v>
      </c>
      <c r="M22" s="25">
        <v>1390</v>
      </c>
      <c r="N22" s="25">
        <v>1228</v>
      </c>
      <c r="O22" s="25">
        <v>1426</v>
      </c>
      <c r="P22" s="25">
        <v>1496</v>
      </c>
      <c r="Q22" s="25">
        <v>1459</v>
      </c>
      <c r="R22" s="25">
        <v>1681</v>
      </c>
      <c r="S22" s="25">
        <v>1459</v>
      </c>
      <c r="T22" s="25">
        <v>1230</v>
      </c>
      <c r="U22" s="25">
        <v>1543</v>
      </c>
      <c r="V22" s="25">
        <v>1503</v>
      </c>
      <c r="W22" s="25">
        <v>1567</v>
      </c>
      <c r="X22" s="25">
        <v>1623</v>
      </c>
      <c r="Y22" s="25">
        <v>1646</v>
      </c>
      <c r="Z22" s="25">
        <v>1135</v>
      </c>
      <c r="AA22" s="25">
        <v>1119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1306</v>
      </c>
      <c r="K23" s="41">
        <v>1373</v>
      </c>
      <c r="L23" s="41">
        <v>1007</v>
      </c>
      <c r="M23" s="41">
        <v>1390</v>
      </c>
      <c r="N23" s="41">
        <v>1228</v>
      </c>
      <c r="O23" s="41">
        <v>1426</v>
      </c>
      <c r="P23" s="41">
        <v>1496</v>
      </c>
      <c r="Q23" s="41">
        <v>1459</v>
      </c>
      <c r="R23" s="41">
        <v>1681</v>
      </c>
      <c r="S23" s="41">
        <v>1459</v>
      </c>
      <c r="T23" s="41">
        <v>1230</v>
      </c>
      <c r="U23" s="41">
        <v>1543</v>
      </c>
      <c r="V23" s="41">
        <v>1503</v>
      </c>
      <c r="W23" s="41">
        <v>1567</v>
      </c>
      <c r="X23" s="41">
        <v>1623</v>
      </c>
      <c r="Y23" s="41">
        <v>1646</v>
      </c>
      <c r="Z23" s="41">
        <v>1135</v>
      </c>
      <c r="AA23" s="41">
        <v>1119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970</v>
      </c>
      <c r="K25" s="25">
        <v>1098</v>
      </c>
      <c r="L25" s="25">
        <v>841</v>
      </c>
      <c r="M25" s="25">
        <v>673</v>
      </c>
      <c r="N25" s="25">
        <v>881</v>
      </c>
      <c r="O25" s="25">
        <v>818</v>
      </c>
      <c r="P25" s="25">
        <v>945</v>
      </c>
      <c r="Q25" s="25">
        <v>1043</v>
      </c>
      <c r="R25" s="25">
        <v>783</v>
      </c>
      <c r="S25" s="25">
        <v>1122</v>
      </c>
      <c r="T25" s="25">
        <v>979</v>
      </c>
      <c r="U25" s="25">
        <v>980</v>
      </c>
      <c r="V25" s="25">
        <v>922</v>
      </c>
      <c r="W25" s="25">
        <v>1013</v>
      </c>
      <c r="X25" s="25">
        <v>1032</v>
      </c>
      <c r="Y25" s="25">
        <v>1203</v>
      </c>
      <c r="Z25" s="25">
        <v>927</v>
      </c>
      <c r="AA25" s="25">
        <v>234</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0.99987853759261514</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970</v>
      </c>
      <c r="K26" s="41">
        <v>1098</v>
      </c>
      <c r="L26" s="41">
        <v>841</v>
      </c>
      <c r="M26" s="41">
        <v>674</v>
      </c>
      <c r="N26" s="41">
        <v>881</v>
      </c>
      <c r="O26" s="41">
        <v>818</v>
      </c>
      <c r="P26" s="41">
        <v>945</v>
      </c>
      <c r="Q26" s="41">
        <v>1043</v>
      </c>
      <c r="R26" s="41">
        <v>783</v>
      </c>
      <c r="S26" s="41">
        <v>1122</v>
      </c>
      <c r="T26" s="41">
        <v>979</v>
      </c>
      <c r="U26" s="41">
        <v>980</v>
      </c>
      <c r="V26" s="41">
        <v>923</v>
      </c>
      <c r="W26" s="41">
        <v>1013</v>
      </c>
      <c r="X26" s="41">
        <v>1032</v>
      </c>
      <c r="Y26" s="41">
        <v>1203</v>
      </c>
      <c r="Z26" s="41">
        <v>927</v>
      </c>
      <c r="AA26" s="41">
        <v>234</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F22:F23"/>
    <mergeCell ref="G22:G23"/>
    <mergeCell ref="BC22:BC23"/>
    <mergeCell ref="A24:BC24"/>
    <mergeCell ref="A22:A23"/>
    <mergeCell ref="B22:B23"/>
    <mergeCell ref="C22:C23"/>
    <mergeCell ref="D22:D23"/>
    <mergeCell ref="E22:E23"/>
    <mergeCell ref="F19:F20"/>
    <mergeCell ref="G19:G20"/>
    <mergeCell ref="BC19:BC20"/>
    <mergeCell ref="A19:A20"/>
    <mergeCell ref="B19:B20"/>
    <mergeCell ref="C19:C20"/>
    <mergeCell ref="D19:D20"/>
    <mergeCell ref="E19:E20"/>
    <mergeCell ref="F16:F17"/>
    <mergeCell ref="G16:G17"/>
    <mergeCell ref="BC16:BC17"/>
    <mergeCell ref="A18:BC18"/>
    <mergeCell ref="A16:A17"/>
    <mergeCell ref="B16:B17"/>
    <mergeCell ref="C16:C17"/>
    <mergeCell ref="D16:D17"/>
    <mergeCell ref="E16:E17"/>
    <mergeCell ref="BC13:BC14"/>
    <mergeCell ref="A15:BC15"/>
    <mergeCell ref="A13:A14"/>
    <mergeCell ref="B13:B14"/>
    <mergeCell ref="C13:C14"/>
    <mergeCell ref="D13:D14"/>
    <mergeCell ref="E13:E14"/>
    <mergeCell ref="A1:BC1"/>
    <mergeCell ref="F2:G2"/>
    <mergeCell ref="A4:BC4"/>
    <mergeCell ref="A5:BC5"/>
    <mergeCell ref="BC25:BC26"/>
    <mergeCell ref="A6:A9"/>
    <mergeCell ref="B6:H6"/>
    <mergeCell ref="I6:X6"/>
    <mergeCell ref="BC6:BC9"/>
    <mergeCell ref="B7:D7"/>
    <mergeCell ref="E7:H7"/>
    <mergeCell ref="B8:X8"/>
    <mergeCell ref="A12:BC12"/>
    <mergeCell ref="A10:A11"/>
    <mergeCell ref="B10:B11"/>
    <mergeCell ref="BC10:BC11"/>
    <mergeCell ref="A25:A26"/>
    <mergeCell ref="B25:B26"/>
    <mergeCell ref="C25:C26"/>
    <mergeCell ref="D25:D26"/>
    <mergeCell ref="E25:E26"/>
    <mergeCell ref="I7:BB7"/>
    <mergeCell ref="B35:G35"/>
    <mergeCell ref="H35:M35"/>
    <mergeCell ref="B36:G37"/>
    <mergeCell ref="H36:M37"/>
    <mergeCell ref="F25:F26"/>
    <mergeCell ref="G25:G26"/>
    <mergeCell ref="I29:L29"/>
    <mergeCell ref="B34:M34"/>
    <mergeCell ref="F13:F14"/>
    <mergeCell ref="G13:G14"/>
    <mergeCell ref="C10:C11"/>
    <mergeCell ref="D10:D11"/>
    <mergeCell ref="E10:E11"/>
    <mergeCell ref="F10:F11"/>
    <mergeCell ref="G10:G11"/>
  </mergeCells>
  <conditionalFormatting sqref="I21:BB21">
    <cfRule type="colorScale" priority="1091">
      <colorScale>
        <cfvo type="min"/>
        <cfvo type="percentile" val="50"/>
        <cfvo type="max"/>
        <color rgb="FFE98BD7"/>
        <color rgb="FFD5007F"/>
        <color rgb="FF950054"/>
      </colorScale>
    </cfRule>
  </conditionalFormatting>
  <conditionalFormatting sqref="BC10">
    <cfRule type="cellIs" dxfId="1138" priority="18" operator="greaterThan">
      <formula>95%</formula>
    </cfRule>
    <cfRule type="cellIs" dxfId="1137" priority="19" operator="greaterThanOrEqual">
      <formula>90%</formula>
    </cfRule>
    <cfRule type="cellIs" dxfId="1136" priority="20" operator="lessThan">
      <formula>89.99%</formula>
    </cfRule>
  </conditionalFormatting>
  <conditionalFormatting sqref="BC13">
    <cfRule type="cellIs" dxfId="1135" priority="15" operator="greaterThan">
      <formula>95%</formula>
    </cfRule>
    <cfRule type="cellIs" dxfId="1134" priority="16" operator="greaterThanOrEqual">
      <formula>90%</formula>
    </cfRule>
    <cfRule type="cellIs" dxfId="1133" priority="17" operator="lessThan">
      <formula>89.99%</formula>
    </cfRule>
  </conditionalFormatting>
  <conditionalFormatting sqref="BC16">
    <cfRule type="cellIs" dxfId="1132" priority="12" operator="greaterThan">
      <formula>95%</formula>
    </cfRule>
    <cfRule type="cellIs" dxfId="1131" priority="13" operator="greaterThanOrEqual">
      <formula>90%</formula>
    </cfRule>
    <cfRule type="cellIs" dxfId="1130" priority="14" operator="lessThan">
      <formula>89.99%</formula>
    </cfRule>
  </conditionalFormatting>
  <conditionalFormatting sqref="BC19">
    <cfRule type="cellIs" dxfId="1129" priority="9" operator="greaterThan">
      <formula>95%</formula>
    </cfRule>
    <cfRule type="cellIs" dxfId="1128" priority="10" operator="greaterThanOrEqual">
      <formula>90%</formula>
    </cfRule>
    <cfRule type="cellIs" dxfId="1127" priority="11" operator="lessThan">
      <formula>89.99%</formula>
    </cfRule>
  </conditionalFormatting>
  <conditionalFormatting sqref="BC22">
    <cfRule type="cellIs" dxfId="1126" priority="1" operator="greaterThanOrEqual">
      <formula>100%</formula>
    </cfRule>
    <cfRule type="cellIs" dxfId="1125" priority="2" operator="lessThan">
      <formula>99.99%</formula>
    </cfRule>
  </conditionalFormatting>
  <conditionalFormatting sqref="BC25">
    <cfRule type="cellIs" dxfId="1124" priority="3" operator="greaterThan">
      <formula>95%</formula>
    </cfRule>
    <cfRule type="cellIs" dxfId="1123" priority="4" operator="greaterThanOrEqual">
      <formula>90%</formula>
    </cfRule>
    <cfRule type="cellIs" dxfId="1122" priority="5" operator="lessThan">
      <formula>89.99%</formula>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BO37"/>
  <sheetViews>
    <sheetView showGridLines="0" topLeftCell="R4"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5</v>
      </c>
      <c r="F2" s="113" t="s">
        <v>92</v>
      </c>
      <c r="G2" s="113"/>
      <c r="H2" s="22">
        <v>150551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136" t="s">
        <v>95</v>
      </c>
    </row>
    <row r="7" spans="1:67" ht="17.25" customHeight="1" x14ac:dyDescent="0.2">
      <c r="A7" s="134"/>
      <c r="B7" s="135" t="str">
        <f>'PANEL DE CONTROL DISTRITAL'!B7</f>
        <v>DESCRIPCIÓN</v>
      </c>
      <c r="C7" s="135"/>
      <c r="D7" s="135"/>
      <c r="E7" s="135" t="str">
        <f>'PANEL DE CONTROL DISTRITAL'!E7</f>
        <v>MEDICIÓN</v>
      </c>
      <c r="F7" s="135"/>
      <c r="G7" s="135"/>
      <c r="H7" s="135"/>
      <c r="I7" s="149" t="str">
        <f>'PANEL DE CONTROL DISTRITAL'!A5</f>
        <v>CAMPAÑA ANUAL INTENSA 2024                                          CAMPAÑA ESPECIAL DE ACTUALIZACIÓN PARA EL PROCESO ELECTORAL EXTRAORDINARIO (CEAPEE) 2024-2025</v>
      </c>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1"/>
      <c r="BC7" s="137"/>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137"/>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38"/>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52</v>
      </c>
      <c r="K10" s="25">
        <v>49</v>
      </c>
      <c r="L10" s="25">
        <v>32</v>
      </c>
      <c r="M10" s="25">
        <v>48</v>
      </c>
      <c r="N10" s="25">
        <v>44</v>
      </c>
      <c r="O10" s="25">
        <v>57</v>
      </c>
      <c r="P10" s="25">
        <v>52</v>
      </c>
      <c r="Q10" s="25">
        <v>54</v>
      </c>
      <c r="R10" s="25">
        <v>42</v>
      </c>
      <c r="S10" s="25">
        <v>54</v>
      </c>
      <c r="T10" s="25">
        <v>58</v>
      </c>
      <c r="U10" s="25">
        <v>50</v>
      </c>
      <c r="V10" s="25">
        <v>64</v>
      </c>
      <c r="W10" s="25">
        <v>61</v>
      </c>
      <c r="X10" s="25">
        <v>56</v>
      </c>
      <c r="Y10" s="25">
        <v>56</v>
      </c>
      <c r="Z10" s="25">
        <v>37</v>
      </c>
      <c r="AA10" s="25">
        <v>6</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52</v>
      </c>
      <c r="K11" s="41">
        <v>49</v>
      </c>
      <c r="L11" s="41">
        <v>32</v>
      </c>
      <c r="M11" s="41">
        <v>48</v>
      </c>
      <c r="N11" s="41">
        <v>44</v>
      </c>
      <c r="O11" s="41">
        <v>57</v>
      </c>
      <c r="P11" s="41">
        <v>52</v>
      </c>
      <c r="Q11" s="41">
        <v>54</v>
      </c>
      <c r="R11" s="41">
        <v>42</v>
      </c>
      <c r="S11" s="41">
        <v>54</v>
      </c>
      <c r="T11" s="41">
        <v>58</v>
      </c>
      <c r="U11" s="41">
        <v>50</v>
      </c>
      <c r="V11" s="41">
        <v>64</v>
      </c>
      <c r="W11" s="41">
        <v>61</v>
      </c>
      <c r="X11" s="41">
        <v>56</v>
      </c>
      <c r="Y11" s="41">
        <v>56</v>
      </c>
      <c r="Z11" s="41">
        <v>37</v>
      </c>
      <c r="AA11" s="41">
        <v>6</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527</v>
      </c>
      <c r="K13" s="25">
        <v>486</v>
      </c>
      <c r="L13" s="25">
        <v>318</v>
      </c>
      <c r="M13" s="25">
        <v>465</v>
      </c>
      <c r="N13" s="25">
        <v>447</v>
      </c>
      <c r="O13" s="25">
        <v>558</v>
      </c>
      <c r="P13" s="25">
        <v>522</v>
      </c>
      <c r="Q13" s="25">
        <v>530</v>
      </c>
      <c r="R13" s="25">
        <v>416</v>
      </c>
      <c r="S13" s="25">
        <v>530</v>
      </c>
      <c r="T13" s="25">
        <v>585</v>
      </c>
      <c r="U13" s="25">
        <v>492</v>
      </c>
      <c r="V13" s="25">
        <v>632</v>
      </c>
      <c r="W13" s="25">
        <v>606</v>
      </c>
      <c r="X13" s="25">
        <v>553</v>
      </c>
      <c r="Y13" s="25">
        <v>554</v>
      </c>
      <c r="Z13" s="25">
        <v>370</v>
      </c>
      <c r="AA13" s="25">
        <v>100</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0.9945073807071747</v>
      </c>
    </row>
    <row r="14" spans="1:67" s="3" customFormat="1" ht="50.1" customHeight="1" x14ac:dyDescent="0.2">
      <c r="A14" s="132"/>
      <c r="B14" s="133"/>
      <c r="C14" s="128"/>
      <c r="D14" s="129"/>
      <c r="E14" s="128"/>
      <c r="F14" s="130"/>
      <c r="G14" s="131"/>
      <c r="H14" s="27" t="str">
        <f>'PANEL DE CONTROL DISTRITAL'!H13</f>
        <v>Número de trámites aplicados</v>
      </c>
      <c r="I14" s="41">
        <v>0</v>
      </c>
      <c r="J14" s="41">
        <v>529</v>
      </c>
      <c r="K14" s="41">
        <v>486</v>
      </c>
      <c r="L14" s="41">
        <v>318</v>
      </c>
      <c r="M14" s="41">
        <v>467</v>
      </c>
      <c r="N14" s="41">
        <v>448</v>
      </c>
      <c r="O14" s="41">
        <v>558</v>
      </c>
      <c r="P14" s="41">
        <v>524</v>
      </c>
      <c r="Q14" s="41">
        <v>532</v>
      </c>
      <c r="R14" s="41">
        <v>417</v>
      </c>
      <c r="S14" s="41">
        <v>530</v>
      </c>
      <c r="T14" s="41">
        <v>587</v>
      </c>
      <c r="U14" s="41">
        <v>497</v>
      </c>
      <c r="V14" s="41">
        <v>637</v>
      </c>
      <c r="W14" s="41">
        <v>607</v>
      </c>
      <c r="X14" s="41">
        <v>556</v>
      </c>
      <c r="Y14" s="41">
        <v>557</v>
      </c>
      <c r="Z14" s="41">
        <v>371</v>
      </c>
      <c r="AA14" s="41">
        <v>118</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550</v>
      </c>
      <c r="K19" s="25">
        <v>600</v>
      </c>
      <c r="L19" s="25">
        <v>285</v>
      </c>
      <c r="M19" s="25">
        <v>516</v>
      </c>
      <c r="N19" s="25">
        <v>416</v>
      </c>
      <c r="O19" s="25">
        <v>543</v>
      </c>
      <c r="P19" s="25">
        <v>575</v>
      </c>
      <c r="Q19" s="25">
        <v>470</v>
      </c>
      <c r="R19" s="25">
        <v>561</v>
      </c>
      <c r="S19" s="25">
        <v>388</v>
      </c>
      <c r="T19" s="25">
        <v>504</v>
      </c>
      <c r="U19" s="25">
        <v>463</v>
      </c>
      <c r="V19" s="25">
        <v>702</v>
      </c>
      <c r="W19" s="25">
        <v>541</v>
      </c>
      <c r="X19" s="25">
        <v>767</v>
      </c>
      <c r="Y19" s="25">
        <v>439</v>
      </c>
      <c r="Z19" s="25">
        <v>476</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550</v>
      </c>
      <c r="K20" s="41">
        <v>600</v>
      </c>
      <c r="L20" s="41">
        <v>285</v>
      </c>
      <c r="M20" s="41">
        <v>516</v>
      </c>
      <c r="N20" s="41">
        <v>416</v>
      </c>
      <c r="O20" s="41">
        <v>543</v>
      </c>
      <c r="P20" s="41">
        <v>575</v>
      </c>
      <c r="Q20" s="41">
        <v>470</v>
      </c>
      <c r="R20" s="41">
        <v>561</v>
      </c>
      <c r="S20" s="41">
        <v>388</v>
      </c>
      <c r="T20" s="41">
        <v>504</v>
      </c>
      <c r="U20" s="41">
        <v>463</v>
      </c>
      <c r="V20" s="41">
        <v>702</v>
      </c>
      <c r="W20" s="41">
        <v>541</v>
      </c>
      <c r="X20" s="41">
        <v>767</v>
      </c>
      <c r="Y20" s="41">
        <v>439</v>
      </c>
      <c r="Z20" s="41">
        <v>476</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806</v>
      </c>
      <c r="K22" s="25">
        <v>860</v>
      </c>
      <c r="L22" s="25">
        <v>772</v>
      </c>
      <c r="M22" s="25">
        <v>786</v>
      </c>
      <c r="N22" s="25">
        <v>777</v>
      </c>
      <c r="O22" s="25">
        <v>865</v>
      </c>
      <c r="P22" s="25">
        <v>900</v>
      </c>
      <c r="Q22" s="25">
        <v>850</v>
      </c>
      <c r="R22" s="25">
        <v>1040</v>
      </c>
      <c r="S22" s="25">
        <v>797</v>
      </c>
      <c r="T22" s="25">
        <v>843</v>
      </c>
      <c r="U22" s="25">
        <v>745</v>
      </c>
      <c r="V22" s="25">
        <v>928</v>
      </c>
      <c r="W22" s="25">
        <v>906</v>
      </c>
      <c r="X22" s="25">
        <v>1046</v>
      </c>
      <c r="Y22" s="25">
        <v>858</v>
      </c>
      <c r="Z22" s="25">
        <v>952</v>
      </c>
      <c r="AA22" s="25">
        <v>815</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806</v>
      </c>
      <c r="K23" s="41">
        <v>860</v>
      </c>
      <c r="L23" s="41">
        <v>772</v>
      </c>
      <c r="M23" s="41">
        <v>786</v>
      </c>
      <c r="N23" s="41">
        <v>777</v>
      </c>
      <c r="O23" s="41">
        <v>865</v>
      </c>
      <c r="P23" s="41">
        <v>900</v>
      </c>
      <c r="Q23" s="41">
        <v>850</v>
      </c>
      <c r="R23" s="41">
        <v>1040</v>
      </c>
      <c r="S23" s="41">
        <v>797</v>
      </c>
      <c r="T23" s="41">
        <v>843</v>
      </c>
      <c r="U23" s="41">
        <v>745</v>
      </c>
      <c r="V23" s="41">
        <v>928</v>
      </c>
      <c r="W23" s="41">
        <v>906</v>
      </c>
      <c r="X23" s="41">
        <v>1046</v>
      </c>
      <c r="Y23" s="41">
        <v>858</v>
      </c>
      <c r="Z23" s="41">
        <v>952</v>
      </c>
      <c r="AA23" s="41">
        <v>815</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548</v>
      </c>
      <c r="K25" s="25">
        <v>546</v>
      </c>
      <c r="L25" s="25">
        <v>373</v>
      </c>
      <c r="M25" s="25">
        <v>502</v>
      </c>
      <c r="N25" s="25">
        <v>424</v>
      </c>
      <c r="O25" s="25">
        <v>455</v>
      </c>
      <c r="P25" s="25">
        <v>538</v>
      </c>
      <c r="Q25" s="25">
        <v>520</v>
      </c>
      <c r="R25" s="25">
        <v>371</v>
      </c>
      <c r="S25" s="25">
        <v>631</v>
      </c>
      <c r="T25" s="25">
        <v>458</v>
      </c>
      <c r="U25" s="25">
        <v>561</v>
      </c>
      <c r="V25" s="25">
        <v>510</v>
      </c>
      <c r="W25" s="25">
        <v>563</v>
      </c>
      <c r="X25" s="25">
        <v>627</v>
      </c>
      <c r="Y25" s="25">
        <v>627</v>
      </c>
      <c r="Z25" s="25">
        <v>375</v>
      </c>
      <c r="AA25" s="25">
        <v>137</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0.99942993957359483</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548</v>
      </c>
      <c r="K26" s="41">
        <v>547</v>
      </c>
      <c r="L26" s="41">
        <v>374</v>
      </c>
      <c r="M26" s="41">
        <v>502</v>
      </c>
      <c r="N26" s="41">
        <v>424</v>
      </c>
      <c r="O26" s="41">
        <v>455</v>
      </c>
      <c r="P26" s="41">
        <v>538</v>
      </c>
      <c r="Q26" s="41">
        <v>520</v>
      </c>
      <c r="R26" s="41">
        <v>371</v>
      </c>
      <c r="S26" s="41">
        <v>631</v>
      </c>
      <c r="T26" s="41">
        <v>459</v>
      </c>
      <c r="U26" s="41">
        <v>561</v>
      </c>
      <c r="V26" s="41">
        <v>510</v>
      </c>
      <c r="W26" s="41">
        <v>563</v>
      </c>
      <c r="X26" s="41">
        <v>629</v>
      </c>
      <c r="Y26" s="41">
        <v>627</v>
      </c>
      <c r="Z26" s="41">
        <v>375</v>
      </c>
      <c r="AA26" s="41">
        <v>137</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F22:F23"/>
    <mergeCell ref="G22:G23"/>
    <mergeCell ref="BC22:BC23"/>
    <mergeCell ref="A24:BC24"/>
    <mergeCell ref="A25:A26"/>
    <mergeCell ref="A22:A23"/>
    <mergeCell ref="B22:B23"/>
    <mergeCell ref="C22:C23"/>
    <mergeCell ref="D22:D23"/>
    <mergeCell ref="E22:E23"/>
    <mergeCell ref="F19:F20"/>
    <mergeCell ref="G19:G20"/>
    <mergeCell ref="BC19:BC20"/>
    <mergeCell ref="A19:A20"/>
    <mergeCell ref="B19:B20"/>
    <mergeCell ref="C19:C20"/>
    <mergeCell ref="D19:D20"/>
    <mergeCell ref="E19:E20"/>
    <mergeCell ref="F16:F17"/>
    <mergeCell ref="G16:G17"/>
    <mergeCell ref="BC16:BC17"/>
    <mergeCell ref="A18:BC18"/>
    <mergeCell ref="A16:A17"/>
    <mergeCell ref="B16:B17"/>
    <mergeCell ref="C16:C17"/>
    <mergeCell ref="D16:D17"/>
    <mergeCell ref="E16:E17"/>
    <mergeCell ref="F13:F14"/>
    <mergeCell ref="G13:G14"/>
    <mergeCell ref="BC13:BC14"/>
    <mergeCell ref="A15:BC15"/>
    <mergeCell ref="A13:A14"/>
    <mergeCell ref="B13:B14"/>
    <mergeCell ref="C13:C14"/>
    <mergeCell ref="D13:D14"/>
    <mergeCell ref="E13:E14"/>
    <mergeCell ref="A12:BC12"/>
    <mergeCell ref="A10:A11"/>
    <mergeCell ref="B10:B11"/>
    <mergeCell ref="C10:C11"/>
    <mergeCell ref="D10:D11"/>
    <mergeCell ref="E10:E11"/>
    <mergeCell ref="A1:BC1"/>
    <mergeCell ref="F2:G2"/>
    <mergeCell ref="A4:BC4"/>
    <mergeCell ref="A5:BC5"/>
    <mergeCell ref="F10:F11"/>
    <mergeCell ref="G10:G11"/>
    <mergeCell ref="BC10:BC11"/>
    <mergeCell ref="A6:A9"/>
    <mergeCell ref="B6:H6"/>
    <mergeCell ref="I6:X6"/>
    <mergeCell ref="BC6:BC9"/>
    <mergeCell ref="B7:D7"/>
    <mergeCell ref="E7:H7"/>
    <mergeCell ref="B8:X8"/>
    <mergeCell ref="I7:BB7"/>
    <mergeCell ref="B36:G37"/>
    <mergeCell ref="H36:M37"/>
    <mergeCell ref="G25:G26"/>
    <mergeCell ref="BC25:BC26"/>
    <mergeCell ref="I29:L29"/>
    <mergeCell ref="B34:M34"/>
    <mergeCell ref="B35:G35"/>
    <mergeCell ref="H35:M35"/>
    <mergeCell ref="B25:B26"/>
    <mergeCell ref="C25:C26"/>
    <mergeCell ref="D25:D26"/>
    <mergeCell ref="E25:E26"/>
    <mergeCell ref="F25:F26"/>
  </mergeCells>
  <conditionalFormatting sqref="I21:BB21">
    <cfRule type="colorScale" priority="1092">
      <colorScale>
        <cfvo type="min"/>
        <cfvo type="percentile" val="50"/>
        <cfvo type="max"/>
        <color rgb="FFE98BD7"/>
        <color rgb="FFD5007F"/>
        <color rgb="FF950054"/>
      </colorScale>
    </cfRule>
  </conditionalFormatting>
  <conditionalFormatting sqref="BC10">
    <cfRule type="cellIs" dxfId="1121" priority="18" operator="greaterThan">
      <formula>95%</formula>
    </cfRule>
    <cfRule type="cellIs" dxfId="1120" priority="19" operator="greaterThanOrEqual">
      <formula>90%</formula>
    </cfRule>
    <cfRule type="cellIs" dxfId="1119" priority="20" operator="lessThan">
      <formula>89.99%</formula>
    </cfRule>
  </conditionalFormatting>
  <conditionalFormatting sqref="BC13">
    <cfRule type="cellIs" dxfId="1118" priority="15" operator="greaterThan">
      <formula>95%</formula>
    </cfRule>
    <cfRule type="cellIs" dxfId="1117" priority="16" operator="greaterThanOrEqual">
      <formula>90%</formula>
    </cfRule>
    <cfRule type="cellIs" dxfId="1116" priority="17" operator="lessThan">
      <formula>89.99%</formula>
    </cfRule>
  </conditionalFormatting>
  <conditionalFormatting sqref="BC16">
    <cfRule type="cellIs" dxfId="1115" priority="12" operator="greaterThan">
      <formula>95%</formula>
    </cfRule>
    <cfRule type="cellIs" dxfId="1114" priority="13" operator="greaterThanOrEqual">
      <formula>90%</formula>
    </cfRule>
    <cfRule type="cellIs" dxfId="1113" priority="14" operator="lessThan">
      <formula>89.99%</formula>
    </cfRule>
  </conditionalFormatting>
  <conditionalFormatting sqref="BC19">
    <cfRule type="cellIs" dxfId="1112" priority="9" operator="greaterThan">
      <formula>95%</formula>
    </cfRule>
    <cfRule type="cellIs" dxfId="1111" priority="10" operator="greaterThanOrEqual">
      <formula>90%</formula>
    </cfRule>
    <cfRule type="cellIs" dxfId="1110" priority="11" operator="lessThan">
      <formula>89.99%</formula>
    </cfRule>
  </conditionalFormatting>
  <conditionalFormatting sqref="BC22">
    <cfRule type="cellIs" dxfId="1109" priority="1" operator="greaterThanOrEqual">
      <formula>100%</formula>
    </cfRule>
    <cfRule type="cellIs" dxfId="1108" priority="2" operator="lessThan">
      <formula>99.99%</formula>
    </cfRule>
  </conditionalFormatting>
  <conditionalFormatting sqref="BC25">
    <cfRule type="cellIs" dxfId="1107" priority="3" operator="greaterThan">
      <formula>95%</formula>
    </cfRule>
    <cfRule type="cellIs" dxfId="1106" priority="4" operator="greaterThanOrEqual">
      <formula>90%</formula>
    </cfRule>
    <cfRule type="cellIs" dxfId="1105" priority="5" operator="lessThan">
      <formula>89.99%</formula>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BO37"/>
  <sheetViews>
    <sheetView showGridLines="0" topLeftCell="U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6</v>
      </c>
      <c r="F2" s="113" t="s">
        <v>92</v>
      </c>
      <c r="G2" s="113"/>
      <c r="H2" s="22">
        <v>150651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79</v>
      </c>
      <c r="K10" s="25">
        <v>75</v>
      </c>
      <c r="L10" s="25">
        <v>51</v>
      </c>
      <c r="M10" s="25">
        <v>93</v>
      </c>
      <c r="N10" s="25">
        <v>73</v>
      </c>
      <c r="O10" s="25">
        <v>95</v>
      </c>
      <c r="P10" s="25">
        <v>93</v>
      </c>
      <c r="Q10" s="25">
        <v>89</v>
      </c>
      <c r="R10" s="25">
        <v>72</v>
      </c>
      <c r="S10" s="25">
        <v>92</v>
      </c>
      <c r="T10" s="25">
        <v>66</v>
      </c>
      <c r="U10" s="25">
        <v>58</v>
      </c>
      <c r="V10" s="25">
        <v>73</v>
      </c>
      <c r="W10" s="25">
        <v>98</v>
      </c>
      <c r="X10" s="25">
        <v>74</v>
      </c>
      <c r="Y10" s="25">
        <v>125</v>
      </c>
      <c r="Z10" s="25">
        <v>87</v>
      </c>
      <c r="AA10" s="25">
        <v>22</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0.96851471594798089</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88</v>
      </c>
      <c r="K11" s="41">
        <v>82</v>
      </c>
      <c r="L11" s="41">
        <v>55</v>
      </c>
      <c r="M11" s="41">
        <v>93</v>
      </c>
      <c r="N11" s="41">
        <v>77</v>
      </c>
      <c r="O11" s="41">
        <v>95</v>
      </c>
      <c r="P11" s="41">
        <v>97</v>
      </c>
      <c r="Q11" s="41">
        <v>89</v>
      </c>
      <c r="R11" s="41">
        <v>78</v>
      </c>
      <c r="S11" s="41">
        <v>92</v>
      </c>
      <c r="T11" s="41">
        <v>78</v>
      </c>
      <c r="U11" s="41">
        <v>58</v>
      </c>
      <c r="V11" s="41">
        <v>73</v>
      </c>
      <c r="W11" s="41">
        <v>98</v>
      </c>
      <c r="X11" s="41">
        <v>74</v>
      </c>
      <c r="Y11" s="41">
        <v>125</v>
      </c>
      <c r="Z11" s="41">
        <v>87</v>
      </c>
      <c r="AA11" s="41">
        <v>22</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7.5"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884</v>
      </c>
      <c r="K13" s="25">
        <v>818</v>
      </c>
      <c r="L13" s="25">
        <v>559</v>
      </c>
      <c r="M13" s="25">
        <v>931</v>
      </c>
      <c r="N13" s="25">
        <v>772</v>
      </c>
      <c r="O13" s="25">
        <v>946</v>
      </c>
      <c r="P13" s="25">
        <v>977</v>
      </c>
      <c r="Q13" s="25">
        <v>894</v>
      </c>
      <c r="R13" s="25">
        <v>918</v>
      </c>
      <c r="S13" s="25">
        <v>918</v>
      </c>
      <c r="T13" s="25">
        <v>781</v>
      </c>
      <c r="U13" s="25">
        <v>582</v>
      </c>
      <c r="V13" s="25">
        <v>734</v>
      </c>
      <c r="W13" s="25">
        <v>980</v>
      </c>
      <c r="X13" s="25">
        <v>745</v>
      </c>
      <c r="Y13" s="25">
        <v>1218</v>
      </c>
      <c r="Z13" s="25">
        <v>885</v>
      </c>
      <c r="AA13" s="25">
        <v>228</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1.0072972788651708</v>
      </c>
    </row>
    <row r="14" spans="1:67" s="3" customFormat="1" ht="50.1" customHeight="1" x14ac:dyDescent="0.2">
      <c r="A14" s="132"/>
      <c r="B14" s="133"/>
      <c r="C14" s="128"/>
      <c r="D14" s="129"/>
      <c r="E14" s="128"/>
      <c r="F14" s="130"/>
      <c r="G14" s="131"/>
      <c r="H14" s="27" t="str">
        <f>'PANEL DE CONTROL DISTRITAL'!H13</f>
        <v>Número de trámites aplicados</v>
      </c>
      <c r="I14" s="41">
        <v>0</v>
      </c>
      <c r="J14" s="41">
        <v>886</v>
      </c>
      <c r="K14" s="41">
        <v>820</v>
      </c>
      <c r="L14" s="41">
        <v>559</v>
      </c>
      <c r="M14" s="41">
        <v>931</v>
      </c>
      <c r="N14" s="41">
        <v>773</v>
      </c>
      <c r="O14" s="41">
        <v>950</v>
      </c>
      <c r="P14" s="41">
        <v>979</v>
      </c>
      <c r="Q14" s="41">
        <v>897</v>
      </c>
      <c r="R14" s="41">
        <v>785</v>
      </c>
      <c r="S14" s="41">
        <v>920</v>
      </c>
      <c r="T14" s="41">
        <v>782</v>
      </c>
      <c r="U14" s="41">
        <v>583</v>
      </c>
      <c r="V14" s="41">
        <v>737</v>
      </c>
      <c r="W14" s="41">
        <v>981</v>
      </c>
      <c r="X14" s="41">
        <v>746</v>
      </c>
      <c r="Y14" s="41">
        <v>1219</v>
      </c>
      <c r="Z14" s="41">
        <v>887</v>
      </c>
      <c r="AA14" s="41">
        <v>228</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0</v>
      </c>
      <c r="M16" s="25">
        <v>2</v>
      </c>
      <c r="N16" s="25">
        <v>0</v>
      </c>
      <c r="O16" s="25">
        <v>0</v>
      </c>
      <c r="P16" s="25">
        <v>2</v>
      </c>
      <c r="Q16" s="25">
        <v>1</v>
      </c>
      <c r="R16" s="25">
        <v>0</v>
      </c>
      <c r="S16" s="25">
        <v>2</v>
      </c>
      <c r="T16" s="25">
        <v>1</v>
      </c>
      <c r="U16" s="25">
        <v>0</v>
      </c>
      <c r="V16" s="25">
        <v>1</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0</v>
      </c>
      <c r="M17" s="41">
        <v>2</v>
      </c>
      <c r="N17" s="41">
        <v>0</v>
      </c>
      <c r="O17" s="41">
        <v>0</v>
      </c>
      <c r="P17" s="41">
        <v>2</v>
      </c>
      <c r="Q17" s="41">
        <v>1</v>
      </c>
      <c r="R17" s="41">
        <v>0</v>
      </c>
      <c r="S17" s="41">
        <v>2</v>
      </c>
      <c r="T17" s="41">
        <v>1</v>
      </c>
      <c r="U17" s="41">
        <v>0</v>
      </c>
      <c r="V17" s="41">
        <v>1</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937</v>
      </c>
      <c r="K19" s="25">
        <v>1004</v>
      </c>
      <c r="L19" s="25">
        <v>443</v>
      </c>
      <c r="M19" s="25">
        <v>1004</v>
      </c>
      <c r="N19" s="25">
        <v>748</v>
      </c>
      <c r="O19" s="25">
        <v>956</v>
      </c>
      <c r="P19" s="25">
        <v>962</v>
      </c>
      <c r="Q19" s="25">
        <v>955</v>
      </c>
      <c r="R19" s="25">
        <v>846</v>
      </c>
      <c r="S19" s="25">
        <v>864</v>
      </c>
      <c r="T19" s="25">
        <v>910</v>
      </c>
      <c r="U19" s="25">
        <v>478</v>
      </c>
      <c r="V19" s="25">
        <v>770</v>
      </c>
      <c r="W19" s="25">
        <v>768</v>
      </c>
      <c r="X19" s="25">
        <v>1050</v>
      </c>
      <c r="Y19" s="25">
        <v>881</v>
      </c>
      <c r="Z19" s="25">
        <v>1016</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IFERROR(SUM(I19:BB19)/SUM(I20:AH20),0)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937</v>
      </c>
      <c r="K20" s="41">
        <v>1004</v>
      </c>
      <c r="L20" s="41">
        <v>443</v>
      </c>
      <c r="M20" s="41">
        <v>1004</v>
      </c>
      <c r="N20" s="41">
        <v>748</v>
      </c>
      <c r="O20" s="41">
        <v>956</v>
      </c>
      <c r="P20" s="41">
        <v>962</v>
      </c>
      <c r="Q20" s="41">
        <v>955</v>
      </c>
      <c r="R20" s="41">
        <v>846</v>
      </c>
      <c r="S20" s="41">
        <v>864</v>
      </c>
      <c r="T20" s="41">
        <v>910</v>
      </c>
      <c r="U20" s="41">
        <v>478</v>
      </c>
      <c r="V20" s="41">
        <v>770</v>
      </c>
      <c r="W20" s="41">
        <v>768</v>
      </c>
      <c r="X20" s="41">
        <v>1050</v>
      </c>
      <c r="Y20" s="41">
        <v>881</v>
      </c>
      <c r="Z20" s="41">
        <v>1016</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1493</v>
      </c>
      <c r="K22" s="25">
        <v>1560</v>
      </c>
      <c r="L22" s="25">
        <v>1239</v>
      </c>
      <c r="M22" s="25">
        <v>1585</v>
      </c>
      <c r="N22" s="25">
        <v>1462</v>
      </c>
      <c r="O22" s="25">
        <v>1619</v>
      </c>
      <c r="P22" s="25">
        <v>1631</v>
      </c>
      <c r="Q22" s="25">
        <v>1704</v>
      </c>
      <c r="R22" s="25">
        <v>1793</v>
      </c>
      <c r="S22" s="25">
        <v>1757</v>
      </c>
      <c r="T22" s="25">
        <v>1651</v>
      </c>
      <c r="U22" s="25">
        <v>1383</v>
      </c>
      <c r="V22" s="25">
        <v>1477</v>
      </c>
      <c r="W22" s="25">
        <v>1520</v>
      </c>
      <c r="X22" s="25">
        <v>1764</v>
      </c>
      <c r="Y22" s="25">
        <v>1689</v>
      </c>
      <c r="Z22" s="25">
        <v>1809</v>
      </c>
      <c r="AA22" s="25">
        <v>1479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1493</v>
      </c>
      <c r="K23" s="41">
        <v>1560</v>
      </c>
      <c r="L23" s="41">
        <v>1239</v>
      </c>
      <c r="M23" s="41">
        <v>1585</v>
      </c>
      <c r="N23" s="41">
        <v>1462</v>
      </c>
      <c r="O23" s="41">
        <v>1619</v>
      </c>
      <c r="P23" s="41">
        <v>1631</v>
      </c>
      <c r="Q23" s="41">
        <v>1704</v>
      </c>
      <c r="R23" s="41">
        <v>1793</v>
      </c>
      <c r="S23" s="41">
        <v>1757</v>
      </c>
      <c r="T23" s="41">
        <v>1651</v>
      </c>
      <c r="U23" s="41">
        <v>1383</v>
      </c>
      <c r="V23" s="41">
        <v>1477</v>
      </c>
      <c r="W23" s="41">
        <v>1520</v>
      </c>
      <c r="X23" s="41">
        <v>1764</v>
      </c>
      <c r="Y23" s="41">
        <v>1689</v>
      </c>
      <c r="Z23" s="41">
        <v>1809</v>
      </c>
      <c r="AA23" s="41">
        <v>1479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917</v>
      </c>
      <c r="K25" s="25">
        <v>937</v>
      </c>
      <c r="L25" s="25">
        <v>764</v>
      </c>
      <c r="M25" s="25">
        <v>658</v>
      </c>
      <c r="N25" s="25">
        <v>871</v>
      </c>
      <c r="O25" s="25">
        <v>799</v>
      </c>
      <c r="P25" s="25">
        <v>935</v>
      </c>
      <c r="Q25" s="25">
        <v>882</v>
      </c>
      <c r="R25" s="25">
        <v>757</v>
      </c>
      <c r="S25" s="25">
        <v>900</v>
      </c>
      <c r="T25" s="25">
        <v>1016</v>
      </c>
      <c r="U25" s="25">
        <v>746</v>
      </c>
      <c r="V25" s="25">
        <v>661</v>
      </c>
      <c r="W25" s="25">
        <v>725</v>
      </c>
      <c r="X25" s="25">
        <v>806</v>
      </c>
      <c r="Y25" s="25">
        <v>956</v>
      </c>
      <c r="Z25" s="25">
        <v>891</v>
      </c>
      <c r="AA25" s="25">
        <v>330</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0.99958782716218997</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917</v>
      </c>
      <c r="K26" s="41">
        <v>938</v>
      </c>
      <c r="L26" s="41">
        <v>765</v>
      </c>
      <c r="M26" s="41">
        <v>658</v>
      </c>
      <c r="N26" s="41">
        <v>871</v>
      </c>
      <c r="O26" s="41">
        <v>799</v>
      </c>
      <c r="P26" s="41">
        <v>936</v>
      </c>
      <c r="Q26" s="41">
        <v>882</v>
      </c>
      <c r="R26" s="41">
        <v>758</v>
      </c>
      <c r="S26" s="41">
        <v>900</v>
      </c>
      <c r="T26" s="41">
        <v>1017</v>
      </c>
      <c r="U26" s="41">
        <v>746</v>
      </c>
      <c r="V26" s="41">
        <v>661</v>
      </c>
      <c r="W26" s="41">
        <v>725</v>
      </c>
      <c r="X26" s="41">
        <v>807</v>
      </c>
      <c r="Y26" s="41">
        <v>956</v>
      </c>
      <c r="Z26" s="41">
        <v>891</v>
      </c>
      <c r="AA26" s="41">
        <v>330</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25:G26"/>
    <mergeCell ref="BC25:BC26"/>
    <mergeCell ref="A24:BC24"/>
    <mergeCell ref="A25:A26"/>
    <mergeCell ref="B25:B26"/>
    <mergeCell ref="C25:C26"/>
    <mergeCell ref="D25:D26"/>
    <mergeCell ref="E25:E26"/>
    <mergeCell ref="F25:F26"/>
    <mergeCell ref="E22:E23"/>
    <mergeCell ref="F19:F20"/>
    <mergeCell ref="G19:G20"/>
    <mergeCell ref="BC19:BC20"/>
    <mergeCell ref="A19:A20"/>
    <mergeCell ref="B19:B20"/>
    <mergeCell ref="C19:C20"/>
    <mergeCell ref="D19:D20"/>
    <mergeCell ref="E19:E20"/>
    <mergeCell ref="F22:F23"/>
    <mergeCell ref="G22:G23"/>
    <mergeCell ref="BC22:BC23"/>
    <mergeCell ref="A22:A23"/>
    <mergeCell ref="B22:B23"/>
    <mergeCell ref="C22:C23"/>
    <mergeCell ref="D22:D23"/>
    <mergeCell ref="F16:F17"/>
    <mergeCell ref="G16:G17"/>
    <mergeCell ref="BC16:BC17"/>
    <mergeCell ref="A18:BC18"/>
    <mergeCell ref="A16:A17"/>
    <mergeCell ref="B16:B17"/>
    <mergeCell ref="C16:C17"/>
    <mergeCell ref="D16:D17"/>
    <mergeCell ref="E16:E17"/>
    <mergeCell ref="F13:F14"/>
    <mergeCell ref="G13:G14"/>
    <mergeCell ref="BC13:BC14"/>
    <mergeCell ref="A15:BC15"/>
    <mergeCell ref="A13:A14"/>
    <mergeCell ref="B13:B14"/>
    <mergeCell ref="C13:C14"/>
    <mergeCell ref="D13:D14"/>
    <mergeCell ref="E13:E14"/>
    <mergeCell ref="A12:BC12"/>
    <mergeCell ref="A10:A11"/>
    <mergeCell ref="B10:B11"/>
    <mergeCell ref="C10:C11"/>
    <mergeCell ref="D10:D11"/>
    <mergeCell ref="E10:E11"/>
    <mergeCell ref="A1:BC1"/>
    <mergeCell ref="F2:G2"/>
    <mergeCell ref="A4:BC4"/>
    <mergeCell ref="A5:BC5"/>
    <mergeCell ref="F10:F11"/>
    <mergeCell ref="G10:G11"/>
    <mergeCell ref="BC10:BC11"/>
    <mergeCell ref="A6:A9"/>
    <mergeCell ref="B6:H6"/>
    <mergeCell ref="I6:X6"/>
    <mergeCell ref="BC6:BC9"/>
    <mergeCell ref="B7:D7"/>
    <mergeCell ref="E7:H7"/>
    <mergeCell ref="B8:X8"/>
    <mergeCell ref="I7:BB7"/>
    <mergeCell ref="I29:L29"/>
    <mergeCell ref="B34:M34"/>
    <mergeCell ref="B35:G35"/>
    <mergeCell ref="H35:M35"/>
    <mergeCell ref="B36:G37"/>
    <mergeCell ref="H36:M37"/>
  </mergeCells>
  <conditionalFormatting sqref="I21:BB21">
    <cfRule type="colorScale" priority="1159">
      <colorScale>
        <cfvo type="min"/>
        <cfvo type="percentile" val="50"/>
        <cfvo type="max"/>
        <color rgb="FFE98BD7"/>
        <color rgb="FFD5007F"/>
        <color rgb="FF950054"/>
      </colorScale>
    </cfRule>
  </conditionalFormatting>
  <conditionalFormatting sqref="BC10">
    <cfRule type="cellIs" dxfId="1104" priority="18" operator="greaterThan">
      <formula>95%</formula>
    </cfRule>
    <cfRule type="cellIs" dxfId="1103" priority="19" operator="greaterThanOrEqual">
      <formula>90%</formula>
    </cfRule>
    <cfRule type="cellIs" dxfId="1102" priority="20" operator="lessThan">
      <formula>89.99%</formula>
    </cfRule>
  </conditionalFormatting>
  <conditionalFormatting sqref="BC13">
    <cfRule type="cellIs" dxfId="1101" priority="15" operator="greaterThan">
      <formula>95%</formula>
    </cfRule>
    <cfRule type="cellIs" dxfId="1100" priority="16" operator="greaterThanOrEqual">
      <formula>90%</formula>
    </cfRule>
    <cfRule type="cellIs" dxfId="1099" priority="17" operator="lessThan">
      <formula>89.99%</formula>
    </cfRule>
  </conditionalFormatting>
  <conditionalFormatting sqref="BC16">
    <cfRule type="cellIs" dxfId="1098" priority="12" operator="greaterThan">
      <formula>95%</formula>
    </cfRule>
    <cfRule type="cellIs" dxfId="1097" priority="13" operator="greaterThanOrEqual">
      <formula>90%</formula>
    </cfRule>
    <cfRule type="cellIs" dxfId="1096" priority="14" operator="lessThan">
      <formula>89.99%</formula>
    </cfRule>
  </conditionalFormatting>
  <conditionalFormatting sqref="BC19">
    <cfRule type="cellIs" dxfId="1095" priority="9" operator="greaterThan">
      <formula>95%</formula>
    </cfRule>
    <cfRule type="cellIs" dxfId="1094" priority="10" operator="greaterThanOrEqual">
      <formula>90%</formula>
    </cfRule>
    <cfRule type="cellIs" dxfId="1093" priority="11" operator="lessThan">
      <formula>89.99%</formula>
    </cfRule>
  </conditionalFormatting>
  <conditionalFormatting sqref="BC22">
    <cfRule type="cellIs" dxfId="1092" priority="1" operator="greaterThanOrEqual">
      <formula>100%</formula>
    </cfRule>
    <cfRule type="cellIs" dxfId="1091" priority="2" operator="lessThan">
      <formula>99.99%</formula>
    </cfRule>
  </conditionalFormatting>
  <conditionalFormatting sqref="BC25">
    <cfRule type="cellIs" dxfId="1090" priority="3" operator="greaterThan">
      <formula>95%</formula>
    </cfRule>
    <cfRule type="cellIs" dxfId="1089" priority="4" operator="greaterThanOrEqual">
      <formula>90%</formula>
    </cfRule>
    <cfRule type="cellIs" dxfId="1088" priority="5" operator="lessThan">
      <formula>89.99%</formula>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B1F05-7992-4FD7-9516-C86E6ED9B494}">
  <sheetPr>
    <tabColor rgb="FF92D050"/>
  </sheetPr>
  <dimension ref="A1:BO37"/>
  <sheetViews>
    <sheetView showGridLines="0" topLeftCell="T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6</v>
      </c>
      <c r="F2" s="113" t="s">
        <v>92</v>
      </c>
      <c r="G2" s="113"/>
      <c r="H2" s="22">
        <v>150652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53</v>
      </c>
      <c r="K10" s="25">
        <v>46</v>
      </c>
      <c r="L10" s="25">
        <v>32</v>
      </c>
      <c r="M10" s="25">
        <v>47</v>
      </c>
      <c r="N10" s="25">
        <v>33</v>
      </c>
      <c r="O10" s="25">
        <v>43</v>
      </c>
      <c r="P10" s="25">
        <v>44</v>
      </c>
      <c r="Q10" s="25">
        <v>46</v>
      </c>
      <c r="R10" s="25">
        <v>34</v>
      </c>
      <c r="S10" s="25">
        <v>40</v>
      </c>
      <c r="T10" s="25">
        <v>50</v>
      </c>
      <c r="U10" s="25">
        <v>38</v>
      </c>
      <c r="V10" s="25">
        <v>51</v>
      </c>
      <c r="W10" s="25">
        <v>62</v>
      </c>
      <c r="X10" s="25">
        <v>54</v>
      </c>
      <c r="Y10" s="25">
        <v>55</v>
      </c>
      <c r="Z10" s="25">
        <v>35</v>
      </c>
      <c r="AA10" s="25">
        <v>8</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53</v>
      </c>
      <c r="K11" s="41">
        <v>46</v>
      </c>
      <c r="L11" s="41">
        <v>32</v>
      </c>
      <c r="M11" s="41">
        <v>47</v>
      </c>
      <c r="N11" s="41">
        <v>33</v>
      </c>
      <c r="O11" s="41">
        <v>43</v>
      </c>
      <c r="P11" s="41">
        <v>44</v>
      </c>
      <c r="Q11" s="41">
        <v>46</v>
      </c>
      <c r="R11" s="41">
        <v>34</v>
      </c>
      <c r="S11" s="41">
        <v>40</v>
      </c>
      <c r="T11" s="41">
        <v>50</v>
      </c>
      <c r="U11" s="41">
        <v>38</v>
      </c>
      <c r="V11" s="41">
        <v>51</v>
      </c>
      <c r="W11" s="41">
        <v>62</v>
      </c>
      <c r="X11" s="41">
        <v>54</v>
      </c>
      <c r="Y11" s="41">
        <v>55</v>
      </c>
      <c r="Z11" s="41">
        <v>35</v>
      </c>
      <c r="AA11" s="41">
        <v>8</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7.5"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529</v>
      </c>
      <c r="K13" s="25">
        <v>462</v>
      </c>
      <c r="L13" s="25">
        <v>305</v>
      </c>
      <c r="M13" s="25">
        <v>476</v>
      </c>
      <c r="N13" s="25">
        <v>331</v>
      </c>
      <c r="O13" s="25">
        <v>416</v>
      </c>
      <c r="P13" s="25">
        <v>437</v>
      </c>
      <c r="Q13" s="25">
        <v>456</v>
      </c>
      <c r="R13" s="25">
        <v>341</v>
      </c>
      <c r="S13" s="25">
        <v>392</v>
      </c>
      <c r="T13" s="25">
        <v>505</v>
      </c>
      <c r="U13" s="25">
        <v>368</v>
      </c>
      <c r="V13" s="25">
        <v>492</v>
      </c>
      <c r="W13" s="25">
        <v>610</v>
      </c>
      <c r="X13" s="25">
        <v>526</v>
      </c>
      <c r="Y13" s="25">
        <v>534</v>
      </c>
      <c r="Z13" s="25">
        <v>344</v>
      </c>
      <c r="AA13" s="25">
        <v>79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0.9972455403987408</v>
      </c>
    </row>
    <row r="14" spans="1:67" s="3" customFormat="1" ht="50.1" customHeight="1" x14ac:dyDescent="0.2">
      <c r="A14" s="132"/>
      <c r="B14" s="133"/>
      <c r="C14" s="128"/>
      <c r="D14" s="129"/>
      <c r="E14" s="128"/>
      <c r="F14" s="130"/>
      <c r="G14" s="131"/>
      <c r="H14" s="27" t="str">
        <f>'PANEL DE CONTROL DISTRITAL'!H13</f>
        <v>Número de trámites aplicados</v>
      </c>
      <c r="I14" s="41">
        <v>0</v>
      </c>
      <c r="J14" s="41">
        <v>531</v>
      </c>
      <c r="K14" s="41">
        <v>463</v>
      </c>
      <c r="L14" s="41">
        <v>305</v>
      </c>
      <c r="M14" s="41">
        <v>477</v>
      </c>
      <c r="N14" s="41">
        <v>331</v>
      </c>
      <c r="O14" s="41">
        <v>417</v>
      </c>
      <c r="P14" s="41">
        <v>437</v>
      </c>
      <c r="Q14" s="41">
        <v>457</v>
      </c>
      <c r="R14" s="41">
        <v>341</v>
      </c>
      <c r="S14" s="41">
        <v>393</v>
      </c>
      <c r="T14" s="41">
        <v>507</v>
      </c>
      <c r="U14" s="41">
        <v>369</v>
      </c>
      <c r="V14" s="41">
        <v>493</v>
      </c>
      <c r="W14" s="41">
        <v>612</v>
      </c>
      <c r="X14" s="41">
        <v>526</v>
      </c>
      <c r="Y14" s="41">
        <v>536</v>
      </c>
      <c r="Z14" s="41">
        <v>349</v>
      </c>
      <c r="AA14" s="41">
        <v>80</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1</v>
      </c>
      <c r="N16" s="25">
        <v>0</v>
      </c>
      <c r="O16" s="25">
        <v>0</v>
      </c>
      <c r="P16" s="25">
        <v>1</v>
      </c>
      <c r="Q16" s="25">
        <v>1</v>
      </c>
      <c r="R16" s="25">
        <v>0</v>
      </c>
      <c r="S16" s="25">
        <v>1</v>
      </c>
      <c r="T16" s="25">
        <v>1</v>
      </c>
      <c r="U16" s="25">
        <v>1</v>
      </c>
      <c r="V16" s="25">
        <v>1</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1</v>
      </c>
      <c r="N17" s="41">
        <v>0</v>
      </c>
      <c r="O17" s="41">
        <v>0</v>
      </c>
      <c r="P17" s="41">
        <v>1</v>
      </c>
      <c r="Q17" s="41">
        <v>1</v>
      </c>
      <c r="R17" s="41">
        <v>0</v>
      </c>
      <c r="S17" s="41">
        <v>1</v>
      </c>
      <c r="T17" s="41">
        <v>1</v>
      </c>
      <c r="U17" s="41">
        <v>1</v>
      </c>
      <c r="V17" s="41">
        <v>1</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475</v>
      </c>
      <c r="K19" s="25">
        <v>591</v>
      </c>
      <c r="L19" s="25">
        <v>280</v>
      </c>
      <c r="M19" s="25">
        <v>510</v>
      </c>
      <c r="N19" s="25">
        <v>339</v>
      </c>
      <c r="O19" s="25">
        <v>425</v>
      </c>
      <c r="P19" s="25">
        <v>428</v>
      </c>
      <c r="Q19" s="25">
        <v>442</v>
      </c>
      <c r="R19" s="25">
        <v>455</v>
      </c>
      <c r="S19" s="25">
        <v>274</v>
      </c>
      <c r="T19" s="25">
        <v>401</v>
      </c>
      <c r="U19" s="25">
        <v>410</v>
      </c>
      <c r="V19" s="25">
        <v>469</v>
      </c>
      <c r="W19" s="25">
        <v>506</v>
      </c>
      <c r="X19" s="25">
        <v>708</v>
      </c>
      <c r="Y19" s="25">
        <v>448</v>
      </c>
      <c r="Z19" s="25">
        <v>413</v>
      </c>
      <c r="AA19" s="25">
        <v>77</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475</v>
      </c>
      <c r="K20" s="41">
        <v>591</v>
      </c>
      <c r="L20" s="41">
        <v>280</v>
      </c>
      <c r="M20" s="41">
        <v>510</v>
      </c>
      <c r="N20" s="41">
        <v>339</v>
      </c>
      <c r="O20" s="41">
        <v>425</v>
      </c>
      <c r="P20" s="41">
        <v>428</v>
      </c>
      <c r="Q20" s="41">
        <v>442</v>
      </c>
      <c r="R20" s="41">
        <v>455</v>
      </c>
      <c r="S20" s="41">
        <v>274</v>
      </c>
      <c r="T20" s="41">
        <v>401</v>
      </c>
      <c r="U20" s="41">
        <v>410</v>
      </c>
      <c r="V20" s="41">
        <v>469</v>
      </c>
      <c r="W20" s="41">
        <v>506</v>
      </c>
      <c r="X20" s="41">
        <v>708</v>
      </c>
      <c r="Y20" s="41">
        <v>448</v>
      </c>
      <c r="Z20" s="41">
        <v>413</v>
      </c>
      <c r="AA20" s="41">
        <v>77</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668</v>
      </c>
      <c r="K22" s="25">
        <v>827</v>
      </c>
      <c r="L22" s="25">
        <v>677</v>
      </c>
      <c r="M22" s="25">
        <v>799</v>
      </c>
      <c r="N22" s="25">
        <v>675</v>
      </c>
      <c r="O22" s="25">
        <v>732</v>
      </c>
      <c r="P22" s="25">
        <v>737</v>
      </c>
      <c r="Q22" s="25">
        <v>766</v>
      </c>
      <c r="R22" s="25">
        <v>859</v>
      </c>
      <c r="S22" s="25">
        <v>655</v>
      </c>
      <c r="T22" s="25">
        <v>626</v>
      </c>
      <c r="U22" s="25">
        <v>621</v>
      </c>
      <c r="V22" s="25">
        <v>666</v>
      </c>
      <c r="W22" s="25">
        <v>737</v>
      </c>
      <c r="X22" s="25">
        <v>895</v>
      </c>
      <c r="Y22" s="25">
        <v>765</v>
      </c>
      <c r="Z22" s="25">
        <v>788</v>
      </c>
      <c r="AA22" s="25">
        <v>721</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668</v>
      </c>
      <c r="K23" s="41">
        <v>827</v>
      </c>
      <c r="L23" s="41">
        <v>677</v>
      </c>
      <c r="M23" s="41">
        <v>799</v>
      </c>
      <c r="N23" s="41">
        <v>675</v>
      </c>
      <c r="O23" s="41">
        <v>732</v>
      </c>
      <c r="P23" s="41">
        <v>737</v>
      </c>
      <c r="Q23" s="41">
        <v>766</v>
      </c>
      <c r="R23" s="41">
        <v>859</v>
      </c>
      <c r="S23" s="41">
        <v>655</v>
      </c>
      <c r="T23" s="41">
        <v>626</v>
      </c>
      <c r="U23" s="41">
        <v>621</v>
      </c>
      <c r="V23" s="41">
        <v>666</v>
      </c>
      <c r="W23" s="41">
        <v>737</v>
      </c>
      <c r="X23" s="41">
        <v>895</v>
      </c>
      <c r="Y23" s="41">
        <v>765</v>
      </c>
      <c r="Z23" s="41">
        <v>788</v>
      </c>
      <c r="AA23" s="41">
        <v>721</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418</v>
      </c>
      <c r="K25" s="25">
        <v>432</v>
      </c>
      <c r="L25" s="25">
        <v>430</v>
      </c>
      <c r="M25" s="25">
        <v>388</v>
      </c>
      <c r="N25" s="25">
        <v>463</v>
      </c>
      <c r="O25" s="25">
        <v>368</v>
      </c>
      <c r="P25" s="25">
        <v>414</v>
      </c>
      <c r="Q25" s="25">
        <v>413</v>
      </c>
      <c r="R25" s="25">
        <v>362</v>
      </c>
      <c r="S25" s="25">
        <v>478</v>
      </c>
      <c r="T25" s="25">
        <v>430</v>
      </c>
      <c r="U25" s="25">
        <v>415</v>
      </c>
      <c r="V25" s="25">
        <v>423</v>
      </c>
      <c r="W25" s="25">
        <v>435</v>
      </c>
      <c r="X25" s="25">
        <v>550</v>
      </c>
      <c r="Y25" s="25">
        <v>578</v>
      </c>
      <c r="Z25" s="25">
        <v>386</v>
      </c>
      <c r="AA25" s="25">
        <v>144</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418</v>
      </c>
      <c r="K26" s="41">
        <v>432</v>
      </c>
      <c r="L26" s="41">
        <v>430</v>
      </c>
      <c r="M26" s="41">
        <v>388</v>
      </c>
      <c r="N26" s="41">
        <v>463</v>
      </c>
      <c r="O26" s="41">
        <v>368</v>
      </c>
      <c r="P26" s="41">
        <v>414</v>
      </c>
      <c r="Q26" s="41">
        <v>413</v>
      </c>
      <c r="R26" s="41">
        <v>362</v>
      </c>
      <c r="S26" s="41">
        <v>478</v>
      </c>
      <c r="T26" s="41">
        <v>430</v>
      </c>
      <c r="U26" s="41">
        <v>415</v>
      </c>
      <c r="V26" s="41">
        <v>423</v>
      </c>
      <c r="W26" s="41">
        <v>435</v>
      </c>
      <c r="X26" s="41">
        <v>550</v>
      </c>
      <c r="Y26" s="41">
        <v>578</v>
      </c>
      <c r="Z26" s="41">
        <v>386</v>
      </c>
      <c r="AA26" s="41">
        <v>144</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D22:D23"/>
    <mergeCell ref="BC25:BC26"/>
    <mergeCell ref="I29:L29"/>
    <mergeCell ref="B34:M34"/>
    <mergeCell ref="B35:G35"/>
    <mergeCell ref="H35:M35"/>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G10:G11"/>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I7:BB7"/>
    <mergeCell ref="BC10:BC11"/>
    <mergeCell ref="BC13:BC14"/>
    <mergeCell ref="E10:E11"/>
    <mergeCell ref="A1:BC1"/>
    <mergeCell ref="F2:G2"/>
    <mergeCell ref="A4:BC4"/>
    <mergeCell ref="A5:BC5"/>
    <mergeCell ref="A6:A9"/>
    <mergeCell ref="B6:H6"/>
    <mergeCell ref="I6:X6"/>
    <mergeCell ref="BC6:BC9"/>
    <mergeCell ref="B7:D7"/>
    <mergeCell ref="E7:H7"/>
    <mergeCell ref="B8:X8"/>
    <mergeCell ref="F10:F11"/>
  </mergeCells>
  <conditionalFormatting sqref="I21:BB21">
    <cfRule type="colorScale" priority="1095">
      <colorScale>
        <cfvo type="min"/>
        <cfvo type="percentile" val="50"/>
        <cfvo type="max"/>
        <color rgb="FFE98BD7"/>
        <color rgb="FFD5007F"/>
        <color rgb="FF950054"/>
      </colorScale>
    </cfRule>
  </conditionalFormatting>
  <conditionalFormatting sqref="BC10">
    <cfRule type="cellIs" dxfId="1087" priority="15" operator="greaterThan">
      <formula>95%</formula>
    </cfRule>
    <cfRule type="cellIs" dxfId="1086" priority="16" operator="greaterThanOrEqual">
      <formula>90%</formula>
    </cfRule>
    <cfRule type="cellIs" dxfId="1085" priority="17" operator="lessThan">
      <formula>89.99%</formula>
    </cfRule>
  </conditionalFormatting>
  <conditionalFormatting sqref="BC13">
    <cfRule type="cellIs" dxfId="1084" priority="12" operator="greaterThan">
      <formula>95%</formula>
    </cfRule>
    <cfRule type="cellIs" dxfId="1083" priority="13" operator="greaterThanOrEqual">
      <formula>90%</formula>
    </cfRule>
    <cfRule type="cellIs" dxfId="1082" priority="14" operator="lessThan">
      <formula>89.99%</formula>
    </cfRule>
  </conditionalFormatting>
  <conditionalFormatting sqref="BC16">
    <cfRule type="cellIs" dxfId="1081" priority="9" operator="greaterThan">
      <formula>95%</formula>
    </cfRule>
    <cfRule type="cellIs" dxfId="1080" priority="10" operator="greaterThanOrEqual">
      <formula>90%</formula>
    </cfRule>
    <cfRule type="cellIs" dxfId="1079" priority="11" operator="lessThan">
      <formula>89.99%</formula>
    </cfRule>
  </conditionalFormatting>
  <conditionalFormatting sqref="BC19">
    <cfRule type="cellIs" dxfId="1078" priority="6" operator="greaterThan">
      <formula>95%</formula>
    </cfRule>
    <cfRule type="cellIs" dxfId="1077" priority="7" operator="greaterThanOrEqual">
      <formula>90%</formula>
    </cfRule>
    <cfRule type="cellIs" dxfId="1076" priority="8" operator="lessThan">
      <formula>89.99%</formula>
    </cfRule>
  </conditionalFormatting>
  <conditionalFormatting sqref="BC22">
    <cfRule type="cellIs" dxfId="1075" priority="1" operator="greaterThanOrEqual">
      <formula>100%</formula>
    </cfRule>
    <cfRule type="cellIs" dxfId="1074" priority="2" operator="lessThan">
      <formula>99.99%</formula>
    </cfRule>
  </conditionalFormatting>
  <conditionalFormatting sqref="BC25">
    <cfRule type="cellIs" dxfId="1073" priority="3" operator="greaterThan">
      <formula>95%</formula>
    </cfRule>
    <cfRule type="cellIs" dxfId="1072" priority="4" operator="greaterThanOrEqual">
      <formula>90%</formula>
    </cfRule>
    <cfRule type="cellIs" dxfId="1071" priority="5" operator="lessThan">
      <formula>89.99%</formula>
    </cfRule>
  </conditionalFormatting>
  <dataValidations count="1">
    <dataValidation showDropDown="1" showInputMessage="1" showErrorMessage="1" sqref="C21 G19:G23 G10:G11 G16:G17 G13:G14 G25:G26" xr:uid="{58B77321-7839-423E-9CD4-3A0D3F7D7A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BO48"/>
  <sheetViews>
    <sheetView showGridLines="0" topLeftCell="R11" zoomScale="85" zoomScaleNormal="85" workbookViewId="0">
      <selection activeCell="BE23" sqref="BE2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7</v>
      </c>
      <c r="F2" s="113" t="s">
        <v>92</v>
      </c>
      <c r="G2" s="113"/>
      <c r="H2" s="22">
        <v>150751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91" t="str">
        <f>'PANEL DE CONTROL DISTRITAL'!B7</f>
        <v>DESCRIPCIÓN</v>
      </c>
      <c r="C7" s="91"/>
      <c r="D7" s="91"/>
      <c r="E7" s="91" t="str">
        <f>'PANEL DE CONTROL DISTRITAL'!E7</f>
        <v>MEDICIÓN</v>
      </c>
      <c r="F7" s="91"/>
      <c r="G7" s="91"/>
      <c r="H7" s="91"/>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92"/>
      <c r="C8" s="90"/>
      <c r="D8" s="90"/>
      <c r="E8" s="90"/>
      <c r="F8" s="90"/>
      <c r="G8" s="90"/>
      <c r="H8" s="90"/>
      <c r="I8" s="90"/>
      <c r="J8" s="90"/>
      <c r="K8" s="90"/>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114</v>
      </c>
      <c r="K10" s="25">
        <v>108</v>
      </c>
      <c r="L10" s="25">
        <v>79</v>
      </c>
      <c r="M10" s="25">
        <v>117</v>
      </c>
      <c r="N10" s="25">
        <v>80</v>
      </c>
      <c r="O10" s="25">
        <v>101</v>
      </c>
      <c r="P10" s="25">
        <v>95</v>
      </c>
      <c r="Q10" s="25">
        <v>85</v>
      </c>
      <c r="R10" s="25">
        <v>70</v>
      </c>
      <c r="S10" s="25">
        <v>95</v>
      </c>
      <c r="T10" s="25">
        <v>126</v>
      </c>
      <c r="U10" s="25">
        <v>104</v>
      </c>
      <c r="V10" s="25">
        <v>139</v>
      </c>
      <c r="W10" s="25">
        <v>144</v>
      </c>
      <c r="X10" s="25">
        <v>106</v>
      </c>
      <c r="Y10" s="25">
        <v>110</v>
      </c>
      <c r="Z10" s="25">
        <v>76</v>
      </c>
      <c r="AA10" s="25">
        <v>24</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114</v>
      </c>
      <c r="K11" s="41">
        <v>108</v>
      </c>
      <c r="L11" s="41">
        <v>79</v>
      </c>
      <c r="M11" s="41">
        <v>117</v>
      </c>
      <c r="N11" s="41">
        <v>80</v>
      </c>
      <c r="O11" s="41">
        <v>101</v>
      </c>
      <c r="P11" s="41">
        <v>95</v>
      </c>
      <c r="Q11" s="41">
        <v>85</v>
      </c>
      <c r="R11" s="41">
        <v>70</v>
      </c>
      <c r="S11" s="41">
        <v>95</v>
      </c>
      <c r="T11" s="41">
        <v>126</v>
      </c>
      <c r="U11" s="41">
        <v>104</v>
      </c>
      <c r="V11" s="41">
        <v>139</v>
      </c>
      <c r="W11" s="41">
        <v>144</v>
      </c>
      <c r="X11" s="41">
        <v>106</v>
      </c>
      <c r="Y11" s="41">
        <v>110</v>
      </c>
      <c r="Z11" s="41">
        <v>76</v>
      </c>
      <c r="AA11" s="41">
        <v>24</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1117</v>
      </c>
      <c r="K13" s="25">
        <v>1048</v>
      </c>
      <c r="L13" s="25">
        <v>781</v>
      </c>
      <c r="M13" s="25">
        <v>1156</v>
      </c>
      <c r="N13" s="25">
        <v>783</v>
      </c>
      <c r="O13" s="25">
        <v>981</v>
      </c>
      <c r="P13" s="25">
        <v>939</v>
      </c>
      <c r="Q13" s="25">
        <v>840</v>
      </c>
      <c r="R13" s="25">
        <v>682</v>
      </c>
      <c r="S13" s="25">
        <v>926</v>
      </c>
      <c r="T13" s="25">
        <v>1232</v>
      </c>
      <c r="U13" s="25">
        <v>1027</v>
      </c>
      <c r="V13" s="25">
        <v>1382</v>
      </c>
      <c r="W13" s="25">
        <v>1265</v>
      </c>
      <c r="X13" s="25">
        <v>1044</v>
      </c>
      <c r="Y13" s="25">
        <v>783</v>
      </c>
      <c r="Z13" s="25">
        <v>760</v>
      </c>
      <c r="AA13" s="25">
        <v>242</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0.97113130966672379</v>
      </c>
    </row>
    <row r="14" spans="1:67" s="3" customFormat="1" ht="50.1" customHeight="1" x14ac:dyDescent="0.2">
      <c r="A14" s="132"/>
      <c r="B14" s="133"/>
      <c r="C14" s="128"/>
      <c r="D14" s="129"/>
      <c r="E14" s="128"/>
      <c r="F14" s="130"/>
      <c r="G14" s="131"/>
      <c r="H14" s="27" t="str">
        <f>'PANEL DE CONTROL DISTRITAL'!H13</f>
        <v>Número de trámites aplicados</v>
      </c>
      <c r="I14" s="41">
        <v>0</v>
      </c>
      <c r="J14" s="41">
        <v>1118</v>
      </c>
      <c r="K14" s="41">
        <v>1049</v>
      </c>
      <c r="L14" s="41">
        <v>783</v>
      </c>
      <c r="M14" s="41">
        <v>1159</v>
      </c>
      <c r="N14" s="41">
        <v>784</v>
      </c>
      <c r="O14" s="41">
        <v>983</v>
      </c>
      <c r="P14" s="41">
        <v>939</v>
      </c>
      <c r="Q14" s="41">
        <v>841</v>
      </c>
      <c r="R14" s="41">
        <v>683</v>
      </c>
      <c r="S14" s="41">
        <v>927</v>
      </c>
      <c r="T14" s="41">
        <v>1234</v>
      </c>
      <c r="U14" s="41">
        <v>1032</v>
      </c>
      <c r="V14" s="41">
        <v>1386</v>
      </c>
      <c r="W14" s="41">
        <v>1429</v>
      </c>
      <c r="X14" s="41">
        <v>1047</v>
      </c>
      <c r="Y14" s="41">
        <v>1097</v>
      </c>
      <c r="Z14" s="41">
        <v>760</v>
      </c>
      <c r="AA14" s="41">
        <v>242</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1</v>
      </c>
      <c r="M16" s="25">
        <v>1</v>
      </c>
      <c r="N16" s="25">
        <v>0</v>
      </c>
      <c r="O16" s="25">
        <v>0</v>
      </c>
      <c r="P16" s="25">
        <v>0</v>
      </c>
      <c r="Q16" s="25">
        <v>1</v>
      </c>
      <c r="R16" s="25">
        <v>0</v>
      </c>
      <c r="S16" s="25">
        <v>1</v>
      </c>
      <c r="T16" s="25">
        <v>1</v>
      </c>
      <c r="U16" s="25">
        <v>1</v>
      </c>
      <c r="V16" s="25">
        <v>1</v>
      </c>
      <c r="W16" s="25">
        <v>0</v>
      </c>
      <c r="X16" s="25">
        <v>0</v>
      </c>
      <c r="Y16" s="25">
        <v>1</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1</v>
      </c>
      <c r="M17" s="41">
        <v>1</v>
      </c>
      <c r="N17" s="41">
        <v>0</v>
      </c>
      <c r="O17" s="41">
        <v>0</v>
      </c>
      <c r="P17" s="41">
        <v>0</v>
      </c>
      <c r="Q17" s="41">
        <v>1</v>
      </c>
      <c r="R17" s="41">
        <v>0</v>
      </c>
      <c r="S17" s="41">
        <v>1</v>
      </c>
      <c r="T17" s="41">
        <v>1</v>
      </c>
      <c r="U17" s="41">
        <v>1</v>
      </c>
      <c r="V17" s="41">
        <v>1</v>
      </c>
      <c r="W17" s="41">
        <v>0</v>
      </c>
      <c r="X17" s="41">
        <v>0</v>
      </c>
      <c r="Y17" s="41">
        <v>1</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1.139</v>
      </c>
      <c r="K19" s="25">
        <v>1338</v>
      </c>
      <c r="L19" s="25">
        <v>364</v>
      </c>
      <c r="M19" s="25">
        <v>1513</v>
      </c>
      <c r="N19" s="25">
        <v>866</v>
      </c>
      <c r="O19" s="25">
        <v>915</v>
      </c>
      <c r="P19" s="25">
        <v>994</v>
      </c>
      <c r="Q19" s="25">
        <v>871</v>
      </c>
      <c r="R19" s="25">
        <v>856</v>
      </c>
      <c r="S19" s="25">
        <v>591</v>
      </c>
      <c r="T19" s="25">
        <v>1053</v>
      </c>
      <c r="U19" s="25">
        <v>991</v>
      </c>
      <c r="V19" s="25">
        <v>1532</v>
      </c>
      <c r="W19" s="25">
        <v>1148</v>
      </c>
      <c r="X19" s="25">
        <v>1465</v>
      </c>
      <c r="Y19" s="25">
        <v>1075</v>
      </c>
      <c r="Z19" s="25">
        <v>691</v>
      </c>
      <c r="AA19" s="25">
        <v>166</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1.139</v>
      </c>
      <c r="K20" s="41">
        <v>1338</v>
      </c>
      <c r="L20" s="41">
        <v>364</v>
      </c>
      <c r="M20" s="41">
        <v>1513</v>
      </c>
      <c r="N20" s="41">
        <v>866</v>
      </c>
      <c r="O20" s="41">
        <v>915</v>
      </c>
      <c r="P20" s="41">
        <v>994</v>
      </c>
      <c r="Q20" s="41">
        <v>871</v>
      </c>
      <c r="R20" s="41">
        <v>856</v>
      </c>
      <c r="S20" s="41">
        <v>591</v>
      </c>
      <c r="T20" s="41">
        <v>1053</v>
      </c>
      <c r="U20" s="41">
        <v>991</v>
      </c>
      <c r="V20" s="41">
        <v>1532</v>
      </c>
      <c r="W20" s="41">
        <v>1148</v>
      </c>
      <c r="X20" s="41">
        <v>1465</v>
      </c>
      <c r="Y20" s="41">
        <v>1075</v>
      </c>
      <c r="Z20" s="41">
        <v>691</v>
      </c>
      <c r="AA20" s="41">
        <v>166</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1.76</v>
      </c>
      <c r="K22" s="25">
        <v>1936</v>
      </c>
      <c r="L22" s="25">
        <v>1318</v>
      </c>
      <c r="M22" s="25">
        <v>1943</v>
      </c>
      <c r="N22" s="25">
        <v>1739</v>
      </c>
      <c r="O22" s="25">
        <v>1694</v>
      </c>
      <c r="P22" s="25">
        <v>1715</v>
      </c>
      <c r="Q22" s="25">
        <v>1641</v>
      </c>
      <c r="R22" s="25">
        <v>1790</v>
      </c>
      <c r="S22" s="25">
        <v>1445</v>
      </c>
      <c r="T22" s="25">
        <v>1704</v>
      </c>
      <c r="U22" s="25">
        <v>1637</v>
      </c>
      <c r="V22" s="25">
        <v>2152</v>
      </c>
      <c r="W22" s="25">
        <v>2035</v>
      </c>
      <c r="X22" s="25">
        <v>2182</v>
      </c>
      <c r="Y22" s="25">
        <v>2020</v>
      </c>
      <c r="Z22" s="25">
        <v>1705</v>
      </c>
      <c r="AA22" s="25">
        <v>1580</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1.76</v>
      </c>
      <c r="K23" s="41">
        <v>1936</v>
      </c>
      <c r="L23" s="41">
        <v>1318</v>
      </c>
      <c r="M23" s="41">
        <v>1943</v>
      </c>
      <c r="N23" s="41">
        <v>1739</v>
      </c>
      <c r="O23" s="41">
        <v>1694</v>
      </c>
      <c r="P23" s="41">
        <v>1715</v>
      </c>
      <c r="Q23" s="41">
        <v>1641</v>
      </c>
      <c r="R23" s="41">
        <v>1790</v>
      </c>
      <c r="S23" s="41">
        <v>1445</v>
      </c>
      <c r="T23" s="41">
        <v>1704</v>
      </c>
      <c r="U23" s="41">
        <v>1637</v>
      </c>
      <c r="V23" s="41">
        <v>2152</v>
      </c>
      <c r="W23" s="41">
        <v>2035</v>
      </c>
      <c r="X23" s="41">
        <v>2182</v>
      </c>
      <c r="Y23" s="41">
        <v>2020</v>
      </c>
      <c r="Z23" s="41">
        <v>1705</v>
      </c>
      <c r="AA23" s="41">
        <v>1580</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1.1859999999999999</v>
      </c>
      <c r="K25" s="25">
        <v>1162</v>
      </c>
      <c r="L25" s="25">
        <v>982</v>
      </c>
      <c r="M25" s="25">
        <v>888</v>
      </c>
      <c r="N25" s="25">
        <v>1070</v>
      </c>
      <c r="O25" s="25">
        <v>960</v>
      </c>
      <c r="P25" s="25">
        <v>960</v>
      </c>
      <c r="Q25" s="25">
        <v>945</v>
      </c>
      <c r="R25" s="25">
        <v>707</v>
      </c>
      <c r="S25" s="25">
        <v>936</v>
      </c>
      <c r="T25" s="25">
        <v>794</v>
      </c>
      <c r="U25" s="25">
        <v>1058</v>
      </c>
      <c r="V25" s="25">
        <v>1007</v>
      </c>
      <c r="W25" s="25">
        <v>1265</v>
      </c>
      <c r="X25" s="25">
        <v>1318</v>
      </c>
      <c r="Y25" s="25">
        <v>1237</v>
      </c>
      <c r="Z25" s="25">
        <v>998</v>
      </c>
      <c r="AA25" s="25">
        <v>291</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0.99987938136632692</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1.1859999999999999</v>
      </c>
      <c r="K26" s="41">
        <v>1162</v>
      </c>
      <c r="L26" s="41">
        <v>982</v>
      </c>
      <c r="M26" s="41">
        <v>888</v>
      </c>
      <c r="N26" s="41">
        <v>1070</v>
      </c>
      <c r="O26" s="41">
        <v>961</v>
      </c>
      <c r="P26" s="41">
        <v>961</v>
      </c>
      <c r="Q26" s="41">
        <v>945</v>
      </c>
      <c r="R26" s="41">
        <v>707</v>
      </c>
      <c r="S26" s="41">
        <v>936</v>
      </c>
      <c r="T26" s="41">
        <v>794</v>
      </c>
      <c r="U26" s="41">
        <v>1058</v>
      </c>
      <c r="V26" s="41">
        <v>1007</v>
      </c>
      <c r="W26" s="41">
        <v>1265</v>
      </c>
      <c r="X26" s="41">
        <v>1318</v>
      </c>
      <c r="Y26" s="41">
        <v>1237</v>
      </c>
      <c r="Z26" s="41">
        <v>998</v>
      </c>
      <c r="AA26" s="41">
        <v>291</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67">
    <mergeCell ref="F22:F23"/>
    <mergeCell ref="G22:G23"/>
    <mergeCell ref="BC22:BC23"/>
    <mergeCell ref="A24:BC24"/>
    <mergeCell ref="A22:A23"/>
    <mergeCell ref="B22:B23"/>
    <mergeCell ref="C22:C23"/>
    <mergeCell ref="D22:D23"/>
    <mergeCell ref="E22:E23"/>
    <mergeCell ref="F19:F20"/>
    <mergeCell ref="G19:G20"/>
    <mergeCell ref="BC19:BC20"/>
    <mergeCell ref="A19:A20"/>
    <mergeCell ref="B19:B20"/>
    <mergeCell ref="C19:C20"/>
    <mergeCell ref="D19:D20"/>
    <mergeCell ref="E19:E20"/>
    <mergeCell ref="F16:F17"/>
    <mergeCell ref="G16:G17"/>
    <mergeCell ref="BC16:BC17"/>
    <mergeCell ref="A18:BC18"/>
    <mergeCell ref="A16:A17"/>
    <mergeCell ref="B16:B17"/>
    <mergeCell ref="C16:C17"/>
    <mergeCell ref="D16:D17"/>
    <mergeCell ref="E16:E17"/>
    <mergeCell ref="F13:F14"/>
    <mergeCell ref="G13:G14"/>
    <mergeCell ref="BC13:BC14"/>
    <mergeCell ref="A15:BC15"/>
    <mergeCell ref="A13:A14"/>
    <mergeCell ref="B13:B14"/>
    <mergeCell ref="C13:C14"/>
    <mergeCell ref="D13:D14"/>
    <mergeCell ref="E13:E14"/>
    <mergeCell ref="A12:BC12"/>
    <mergeCell ref="A10:A11"/>
    <mergeCell ref="B10:B11"/>
    <mergeCell ref="C10:C11"/>
    <mergeCell ref="D10:D11"/>
    <mergeCell ref="E10:E11"/>
    <mergeCell ref="A1:BC1"/>
    <mergeCell ref="F2:G2"/>
    <mergeCell ref="A4:BC4"/>
    <mergeCell ref="A5:BC5"/>
    <mergeCell ref="F10:F11"/>
    <mergeCell ref="G10:G11"/>
    <mergeCell ref="BC10:BC11"/>
    <mergeCell ref="A6:A9"/>
    <mergeCell ref="B6:H6"/>
    <mergeCell ref="I6:X6"/>
    <mergeCell ref="BC6:BC9"/>
    <mergeCell ref="I7:BB7"/>
    <mergeCell ref="BC25:BC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I21:BB21">
    <cfRule type="colorScale" priority="1096">
      <colorScale>
        <cfvo type="min"/>
        <cfvo type="percentile" val="50"/>
        <cfvo type="max"/>
        <color rgb="FFE98BD7"/>
        <color rgb="FFD5007F"/>
        <color rgb="FF950054"/>
      </colorScale>
    </cfRule>
  </conditionalFormatting>
  <conditionalFormatting sqref="BC10">
    <cfRule type="cellIs" dxfId="1070" priority="18" operator="greaterThan">
      <formula>95%</formula>
    </cfRule>
    <cfRule type="cellIs" dxfId="1069" priority="19" operator="greaterThanOrEqual">
      <formula>90%</formula>
    </cfRule>
    <cfRule type="cellIs" dxfId="1068" priority="20" operator="lessThan">
      <formula>89.99%</formula>
    </cfRule>
  </conditionalFormatting>
  <conditionalFormatting sqref="BC13">
    <cfRule type="cellIs" dxfId="1067" priority="15" operator="greaterThan">
      <formula>95%</formula>
    </cfRule>
    <cfRule type="cellIs" dxfId="1066" priority="16" operator="greaterThanOrEqual">
      <formula>90%</formula>
    </cfRule>
    <cfRule type="cellIs" dxfId="1065" priority="17" operator="lessThan">
      <formula>89.99%</formula>
    </cfRule>
  </conditionalFormatting>
  <conditionalFormatting sqref="BC16">
    <cfRule type="cellIs" dxfId="1064" priority="12" operator="greaterThan">
      <formula>95%</formula>
    </cfRule>
    <cfRule type="cellIs" dxfId="1063" priority="13" operator="greaterThanOrEqual">
      <formula>90%</formula>
    </cfRule>
    <cfRule type="cellIs" dxfId="1062" priority="14" operator="lessThan">
      <formula>89.99%</formula>
    </cfRule>
  </conditionalFormatting>
  <conditionalFormatting sqref="BC19">
    <cfRule type="cellIs" dxfId="1061" priority="9" operator="greaterThan">
      <formula>95%</formula>
    </cfRule>
    <cfRule type="cellIs" dxfId="1060" priority="10" operator="greaterThanOrEqual">
      <formula>90%</formula>
    </cfRule>
    <cfRule type="cellIs" dxfId="1059" priority="11" operator="lessThan">
      <formula>89.99%</formula>
    </cfRule>
  </conditionalFormatting>
  <conditionalFormatting sqref="BC22">
    <cfRule type="cellIs" dxfId="1058" priority="1" operator="greaterThanOrEqual">
      <formula>100%</formula>
    </cfRule>
    <cfRule type="cellIs" dxfId="1057" priority="2" operator="lessThan">
      <formula>99.99%</formula>
    </cfRule>
  </conditionalFormatting>
  <conditionalFormatting sqref="BC25">
    <cfRule type="cellIs" dxfId="1056" priority="3" operator="greaterThan">
      <formula>95%</formula>
    </cfRule>
    <cfRule type="cellIs" dxfId="1055" priority="4" operator="greaterThanOrEqual">
      <formula>90%</formula>
    </cfRule>
    <cfRule type="cellIs" dxfId="1054" priority="5" operator="lessThan">
      <formula>89.99%</formula>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BO48"/>
  <sheetViews>
    <sheetView showGridLines="0" topLeftCell="K12"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8</v>
      </c>
      <c r="F2" s="113" t="s">
        <v>92</v>
      </c>
      <c r="G2" s="113"/>
      <c r="H2" s="22">
        <v>150851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
        <v>112</v>
      </c>
      <c r="Z9" s="33" t="s">
        <v>113</v>
      </c>
      <c r="AA9" s="33" t="s">
        <v>114</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71</v>
      </c>
      <c r="K10" s="25">
        <v>73</v>
      </c>
      <c r="L10" s="25">
        <v>50</v>
      </c>
      <c r="M10" s="25">
        <v>74</v>
      </c>
      <c r="N10" s="25">
        <v>58</v>
      </c>
      <c r="O10" s="25">
        <v>82</v>
      </c>
      <c r="P10" s="25">
        <v>79</v>
      </c>
      <c r="Q10" s="25">
        <v>82</v>
      </c>
      <c r="R10" s="25">
        <v>72</v>
      </c>
      <c r="S10" s="25">
        <v>91</v>
      </c>
      <c r="T10" s="25">
        <v>96</v>
      </c>
      <c r="U10" s="25">
        <v>68</v>
      </c>
      <c r="V10" s="25">
        <v>92</v>
      </c>
      <c r="W10" s="25">
        <v>88</v>
      </c>
      <c r="X10" s="25">
        <v>81</v>
      </c>
      <c r="Y10" s="25">
        <v>83</v>
      </c>
      <c r="Z10" s="25">
        <v>58</v>
      </c>
      <c r="AA10" s="25">
        <v>15</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71</v>
      </c>
      <c r="K11" s="41">
        <v>73</v>
      </c>
      <c r="L11" s="41">
        <v>50</v>
      </c>
      <c r="M11" s="41">
        <v>74</v>
      </c>
      <c r="N11" s="41">
        <v>58</v>
      </c>
      <c r="O11" s="41">
        <v>82</v>
      </c>
      <c r="P11" s="41">
        <v>79</v>
      </c>
      <c r="Q11" s="41">
        <v>82</v>
      </c>
      <c r="R11" s="41">
        <v>72</v>
      </c>
      <c r="S11" s="41">
        <v>91</v>
      </c>
      <c r="T11" s="41">
        <v>96</v>
      </c>
      <c r="U11" s="41">
        <v>68</v>
      </c>
      <c r="V11" s="41">
        <v>92</v>
      </c>
      <c r="W11" s="41">
        <v>88</v>
      </c>
      <c r="X11" s="41">
        <v>81</v>
      </c>
      <c r="Y11" s="41">
        <v>83</v>
      </c>
      <c r="Z11" s="41">
        <v>58</v>
      </c>
      <c r="AA11" s="41">
        <v>15</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661</v>
      </c>
      <c r="K13" s="25">
        <v>657</v>
      </c>
      <c r="L13" s="25">
        <v>468</v>
      </c>
      <c r="M13" s="25">
        <v>761</v>
      </c>
      <c r="N13" s="25">
        <v>647</v>
      </c>
      <c r="O13" s="25">
        <v>826</v>
      </c>
      <c r="P13" s="25">
        <v>791</v>
      </c>
      <c r="Q13" s="25">
        <v>771</v>
      </c>
      <c r="R13" s="25">
        <v>694</v>
      </c>
      <c r="S13" s="25">
        <v>852</v>
      </c>
      <c r="T13" s="25">
        <v>897</v>
      </c>
      <c r="U13" s="25">
        <v>626</v>
      </c>
      <c r="V13" s="25">
        <v>880</v>
      </c>
      <c r="W13" s="25">
        <v>880</v>
      </c>
      <c r="X13" s="25">
        <v>800</v>
      </c>
      <c r="Y13" s="25">
        <v>802</v>
      </c>
      <c r="Z13" s="25">
        <v>587</v>
      </c>
      <c r="AA13" s="25">
        <v>150</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0.99765258215962438</v>
      </c>
    </row>
    <row r="14" spans="1:67" s="3" customFormat="1" ht="50.1" customHeight="1" x14ac:dyDescent="0.2">
      <c r="A14" s="132"/>
      <c r="B14" s="133"/>
      <c r="C14" s="128"/>
      <c r="D14" s="129"/>
      <c r="E14" s="128"/>
      <c r="F14" s="130"/>
      <c r="G14" s="131"/>
      <c r="H14" s="27" t="str">
        <f>'PANEL DE CONTROL DISTRITAL'!H13</f>
        <v>Número de trámites aplicados</v>
      </c>
      <c r="I14" s="41">
        <v>0</v>
      </c>
      <c r="J14" s="41">
        <v>664</v>
      </c>
      <c r="K14" s="41">
        <v>658</v>
      </c>
      <c r="L14" s="41">
        <v>469</v>
      </c>
      <c r="M14" s="41">
        <v>763</v>
      </c>
      <c r="N14" s="41">
        <v>650</v>
      </c>
      <c r="O14" s="41">
        <v>826</v>
      </c>
      <c r="P14" s="41">
        <v>794</v>
      </c>
      <c r="Q14" s="41">
        <v>775</v>
      </c>
      <c r="R14" s="41">
        <v>694</v>
      </c>
      <c r="S14" s="41">
        <v>856</v>
      </c>
      <c r="T14" s="41">
        <v>900</v>
      </c>
      <c r="U14" s="41">
        <v>627</v>
      </c>
      <c r="V14" s="41">
        <v>881</v>
      </c>
      <c r="W14" s="41">
        <v>883</v>
      </c>
      <c r="X14" s="41">
        <v>803</v>
      </c>
      <c r="Y14" s="41">
        <v>809</v>
      </c>
      <c r="Z14" s="41">
        <v>578</v>
      </c>
      <c r="AA14" s="41">
        <v>150</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703</v>
      </c>
      <c r="K19" s="25">
        <v>818</v>
      </c>
      <c r="L19" s="25">
        <v>306</v>
      </c>
      <c r="M19" s="25">
        <v>834</v>
      </c>
      <c r="N19" s="25">
        <v>640</v>
      </c>
      <c r="O19" s="25">
        <v>824</v>
      </c>
      <c r="P19" s="25">
        <v>792</v>
      </c>
      <c r="Q19" s="25">
        <v>745</v>
      </c>
      <c r="R19" s="25">
        <v>836</v>
      </c>
      <c r="S19" s="25">
        <v>704</v>
      </c>
      <c r="T19" s="25">
        <v>702</v>
      </c>
      <c r="U19" s="25">
        <v>733</v>
      </c>
      <c r="V19" s="25">
        <v>962</v>
      </c>
      <c r="W19" s="25">
        <v>729</v>
      </c>
      <c r="X19" s="25">
        <v>1118</v>
      </c>
      <c r="Y19" s="25">
        <v>827</v>
      </c>
      <c r="Z19" s="25">
        <v>507</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703</v>
      </c>
      <c r="K20" s="41">
        <v>818</v>
      </c>
      <c r="L20" s="41">
        <v>306</v>
      </c>
      <c r="M20" s="41">
        <v>834</v>
      </c>
      <c r="N20" s="41">
        <v>640</v>
      </c>
      <c r="O20" s="41">
        <v>824</v>
      </c>
      <c r="P20" s="41">
        <v>792</v>
      </c>
      <c r="Q20" s="41">
        <v>745</v>
      </c>
      <c r="R20" s="41">
        <v>836</v>
      </c>
      <c r="S20" s="41">
        <v>704</v>
      </c>
      <c r="T20" s="41">
        <v>702</v>
      </c>
      <c r="U20" s="41">
        <v>733</v>
      </c>
      <c r="V20" s="41">
        <v>962</v>
      </c>
      <c r="W20" s="41">
        <v>729</v>
      </c>
      <c r="X20" s="41">
        <v>1118</v>
      </c>
      <c r="Y20" s="41">
        <v>827</v>
      </c>
      <c r="Z20" s="41">
        <v>507</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1160</v>
      </c>
      <c r="K22" s="25">
        <v>1243</v>
      </c>
      <c r="L22" s="25">
        <v>945</v>
      </c>
      <c r="M22" s="25">
        <v>1208</v>
      </c>
      <c r="N22" s="25">
        <v>1192</v>
      </c>
      <c r="O22" s="25">
        <v>1323</v>
      </c>
      <c r="P22" s="25">
        <v>1344</v>
      </c>
      <c r="Q22" s="25">
        <v>1275</v>
      </c>
      <c r="R22" s="25">
        <v>1581</v>
      </c>
      <c r="S22" s="25">
        <v>1337</v>
      </c>
      <c r="T22" s="25">
        <v>1255</v>
      </c>
      <c r="U22" s="25">
        <v>1198</v>
      </c>
      <c r="V22" s="25">
        <v>1439</v>
      </c>
      <c r="W22" s="25">
        <v>1361</v>
      </c>
      <c r="X22" s="25">
        <v>1725</v>
      </c>
      <c r="Y22" s="25">
        <v>1617</v>
      </c>
      <c r="Z22" s="25">
        <v>1478</v>
      </c>
      <c r="AA22" s="25">
        <v>1269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1160</v>
      </c>
      <c r="K23" s="41">
        <v>1243</v>
      </c>
      <c r="L23" s="41">
        <v>945</v>
      </c>
      <c r="M23" s="41">
        <v>1208</v>
      </c>
      <c r="N23" s="41">
        <v>1192</v>
      </c>
      <c r="O23" s="41">
        <v>1323</v>
      </c>
      <c r="P23" s="41">
        <v>1344</v>
      </c>
      <c r="Q23" s="41">
        <v>1275</v>
      </c>
      <c r="R23" s="41">
        <v>1581</v>
      </c>
      <c r="S23" s="41">
        <v>1337</v>
      </c>
      <c r="T23" s="41">
        <v>1255</v>
      </c>
      <c r="U23" s="41">
        <v>1198</v>
      </c>
      <c r="V23" s="41">
        <v>1439</v>
      </c>
      <c r="W23" s="41">
        <v>1361</v>
      </c>
      <c r="X23" s="41">
        <v>1725</v>
      </c>
      <c r="Y23" s="41">
        <v>1617</v>
      </c>
      <c r="Z23" s="41">
        <v>1478</v>
      </c>
      <c r="AA23" s="41">
        <v>1269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754</v>
      </c>
      <c r="K25" s="25">
        <v>735</v>
      </c>
      <c r="L25" s="25">
        <v>604</v>
      </c>
      <c r="M25" s="25">
        <v>571</v>
      </c>
      <c r="N25" s="25">
        <v>656</v>
      </c>
      <c r="O25" s="25">
        <v>693</v>
      </c>
      <c r="P25" s="25">
        <v>769</v>
      </c>
      <c r="Q25" s="25">
        <v>814</v>
      </c>
      <c r="R25" s="25">
        <v>530</v>
      </c>
      <c r="S25" s="25">
        <v>948</v>
      </c>
      <c r="T25" s="25">
        <v>783</v>
      </c>
      <c r="U25" s="25">
        <v>790</v>
      </c>
      <c r="V25" s="25">
        <v>713</v>
      </c>
      <c r="W25" s="25">
        <v>807</v>
      </c>
      <c r="X25" s="25">
        <v>754</v>
      </c>
      <c r="Y25" s="25">
        <v>932</v>
      </c>
      <c r="Z25" s="25">
        <v>641</v>
      </c>
      <c r="AA25" s="25">
        <v>201</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0.99881982690794646</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754</v>
      </c>
      <c r="K26" s="41">
        <v>735</v>
      </c>
      <c r="L26" s="41">
        <v>604</v>
      </c>
      <c r="M26" s="41">
        <v>571</v>
      </c>
      <c r="N26" s="41">
        <v>656</v>
      </c>
      <c r="O26" s="41">
        <v>693</v>
      </c>
      <c r="P26" s="41">
        <v>769</v>
      </c>
      <c r="Q26" s="41">
        <v>814</v>
      </c>
      <c r="R26" s="41">
        <v>530</v>
      </c>
      <c r="S26" s="41">
        <v>948</v>
      </c>
      <c r="T26" s="41">
        <v>784</v>
      </c>
      <c r="U26" s="41">
        <v>790</v>
      </c>
      <c r="V26" s="41">
        <v>716</v>
      </c>
      <c r="W26" s="41">
        <v>810</v>
      </c>
      <c r="X26" s="41">
        <v>754</v>
      </c>
      <c r="Y26" s="41">
        <v>935</v>
      </c>
      <c r="Z26" s="41">
        <v>646</v>
      </c>
      <c r="AA26" s="41">
        <v>201</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097">
      <colorScale>
        <cfvo type="min"/>
        <cfvo type="percentile" val="50"/>
        <cfvo type="max"/>
        <color rgb="FFE98BD7"/>
        <color rgb="FFD5007F"/>
        <color rgb="FF950054"/>
      </colorScale>
    </cfRule>
  </conditionalFormatting>
  <conditionalFormatting sqref="BC10">
    <cfRule type="cellIs" dxfId="1053" priority="18" operator="greaterThan">
      <formula>95%</formula>
    </cfRule>
    <cfRule type="cellIs" dxfId="1052" priority="19" operator="greaterThanOrEqual">
      <formula>90%</formula>
    </cfRule>
    <cfRule type="cellIs" dxfId="1051" priority="20" operator="lessThan">
      <formula>89.99%</formula>
    </cfRule>
  </conditionalFormatting>
  <conditionalFormatting sqref="BC13">
    <cfRule type="cellIs" dxfId="1050" priority="15" operator="greaterThan">
      <formula>95%</formula>
    </cfRule>
    <cfRule type="cellIs" dxfId="1049" priority="16" operator="greaterThanOrEqual">
      <formula>90%</formula>
    </cfRule>
    <cfRule type="cellIs" dxfId="1048" priority="17" operator="lessThan">
      <formula>89.99%</formula>
    </cfRule>
  </conditionalFormatting>
  <conditionalFormatting sqref="BC16">
    <cfRule type="cellIs" dxfId="1047" priority="12" operator="greaterThan">
      <formula>95%</formula>
    </cfRule>
    <cfRule type="cellIs" dxfId="1046" priority="13" operator="greaterThanOrEqual">
      <formula>90%</formula>
    </cfRule>
    <cfRule type="cellIs" dxfId="1045" priority="14" operator="lessThan">
      <formula>89.99%</formula>
    </cfRule>
  </conditionalFormatting>
  <conditionalFormatting sqref="BC19">
    <cfRule type="cellIs" dxfId="1044" priority="9" operator="greaterThan">
      <formula>95%</formula>
    </cfRule>
    <cfRule type="cellIs" dxfId="1043" priority="10" operator="greaterThanOrEqual">
      <formula>90%</formula>
    </cfRule>
    <cfRule type="cellIs" dxfId="1042" priority="11" operator="lessThan">
      <formula>89.99%</formula>
    </cfRule>
  </conditionalFormatting>
  <conditionalFormatting sqref="BC22">
    <cfRule type="cellIs" dxfId="1041" priority="1" operator="greaterThanOrEqual">
      <formula>100%</formula>
    </cfRule>
    <cfRule type="cellIs" dxfId="1040" priority="2" operator="lessThan">
      <formula>99.99%</formula>
    </cfRule>
  </conditionalFormatting>
  <conditionalFormatting sqref="BC25">
    <cfRule type="cellIs" dxfId="1039" priority="3" operator="greaterThan">
      <formula>95%</formula>
    </cfRule>
    <cfRule type="cellIs" dxfId="1038" priority="4" operator="greaterThanOrEqual">
      <formula>90%</formula>
    </cfRule>
    <cfRule type="cellIs" dxfId="1037" priority="5" operator="lessThan">
      <formula>89.99%</formula>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BO48"/>
  <sheetViews>
    <sheetView showGridLines="0" topLeftCell="V1" zoomScale="85" zoomScaleNormal="85" workbookViewId="0">
      <selection activeCell="BE23" sqref="BE2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9</v>
      </c>
      <c r="F2" s="113" t="s">
        <v>92</v>
      </c>
      <c r="G2" s="113"/>
      <c r="H2" s="22">
        <v>150951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34</v>
      </c>
      <c r="K10" s="25">
        <v>34</v>
      </c>
      <c r="L10" s="25">
        <v>26</v>
      </c>
      <c r="M10" s="25">
        <v>39</v>
      </c>
      <c r="N10" s="25">
        <v>31</v>
      </c>
      <c r="O10" s="25">
        <v>36</v>
      </c>
      <c r="P10" s="25">
        <v>33</v>
      </c>
      <c r="Q10" s="25">
        <v>35</v>
      </c>
      <c r="R10" s="25">
        <v>24</v>
      </c>
      <c r="S10" s="25">
        <v>40</v>
      </c>
      <c r="T10" s="25">
        <v>40</v>
      </c>
      <c r="U10" s="25">
        <v>35</v>
      </c>
      <c r="V10" s="25">
        <v>44</v>
      </c>
      <c r="W10" s="25">
        <v>42</v>
      </c>
      <c r="X10" s="25">
        <v>47</v>
      </c>
      <c r="Y10" s="25">
        <v>39</v>
      </c>
      <c r="Z10" s="25">
        <v>26</v>
      </c>
      <c r="AA10" s="25">
        <v>7</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34</v>
      </c>
      <c r="K11" s="41">
        <v>34</v>
      </c>
      <c r="L11" s="41">
        <v>26</v>
      </c>
      <c r="M11" s="41">
        <v>39</v>
      </c>
      <c r="N11" s="41">
        <v>31</v>
      </c>
      <c r="O11" s="41">
        <v>36</v>
      </c>
      <c r="P11" s="41">
        <v>33</v>
      </c>
      <c r="Q11" s="41">
        <v>35</v>
      </c>
      <c r="R11" s="41">
        <v>24</v>
      </c>
      <c r="S11" s="41">
        <v>40</v>
      </c>
      <c r="T11" s="41">
        <v>40</v>
      </c>
      <c r="U11" s="41">
        <v>35</v>
      </c>
      <c r="V11" s="41">
        <v>44</v>
      </c>
      <c r="W11" s="41">
        <v>42</v>
      </c>
      <c r="X11" s="41">
        <v>47</v>
      </c>
      <c r="Y11" s="41">
        <v>39</v>
      </c>
      <c r="Z11" s="41">
        <v>26</v>
      </c>
      <c r="AA11" s="41">
        <v>7</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340</v>
      </c>
      <c r="K13" s="25">
        <v>341</v>
      </c>
      <c r="L13" s="25">
        <v>268</v>
      </c>
      <c r="M13" s="25">
        <v>390</v>
      </c>
      <c r="N13" s="25">
        <v>308</v>
      </c>
      <c r="O13" s="25">
        <v>360</v>
      </c>
      <c r="P13" s="25">
        <v>337</v>
      </c>
      <c r="Q13" s="25">
        <v>349</v>
      </c>
      <c r="R13" s="25">
        <v>247</v>
      </c>
      <c r="S13" s="25">
        <v>404</v>
      </c>
      <c r="T13" s="25">
        <v>403</v>
      </c>
      <c r="U13" s="25">
        <v>358</v>
      </c>
      <c r="V13" s="25">
        <v>433</v>
      </c>
      <c r="W13" s="25">
        <v>416</v>
      </c>
      <c r="X13" s="25">
        <v>462</v>
      </c>
      <c r="Y13" s="25">
        <v>383</v>
      </c>
      <c r="Z13" s="25">
        <v>256</v>
      </c>
      <c r="AA13" s="25">
        <v>65</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0.99739243807040412</v>
      </c>
    </row>
    <row r="14" spans="1:67" s="3" customFormat="1" ht="50.1" customHeight="1" x14ac:dyDescent="0.2">
      <c r="A14" s="132"/>
      <c r="B14" s="133"/>
      <c r="C14" s="128"/>
      <c r="D14" s="129"/>
      <c r="E14" s="128"/>
      <c r="F14" s="130"/>
      <c r="G14" s="131"/>
      <c r="H14" s="27" t="str">
        <f>'PANEL DE CONTROL DISTRITAL'!H13</f>
        <v>Número de trámites aplicados</v>
      </c>
      <c r="I14" s="41">
        <v>0</v>
      </c>
      <c r="J14" s="41">
        <v>340</v>
      </c>
      <c r="K14" s="41">
        <v>342</v>
      </c>
      <c r="L14" s="41">
        <v>268</v>
      </c>
      <c r="M14" s="41">
        <v>391</v>
      </c>
      <c r="N14" s="41">
        <v>310</v>
      </c>
      <c r="O14" s="41">
        <v>362</v>
      </c>
      <c r="P14" s="41">
        <v>337</v>
      </c>
      <c r="Q14" s="41">
        <v>350</v>
      </c>
      <c r="R14" s="41">
        <v>248</v>
      </c>
      <c r="S14" s="41">
        <v>404</v>
      </c>
      <c r="T14" s="41">
        <v>404</v>
      </c>
      <c r="U14" s="41">
        <v>359</v>
      </c>
      <c r="V14" s="41">
        <v>437</v>
      </c>
      <c r="W14" s="41">
        <v>416</v>
      </c>
      <c r="X14" s="41">
        <v>462</v>
      </c>
      <c r="Y14" s="41">
        <v>384</v>
      </c>
      <c r="Z14" s="41">
        <v>257</v>
      </c>
      <c r="AA14" s="41">
        <v>65</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383</v>
      </c>
      <c r="K19" s="25">
        <v>325</v>
      </c>
      <c r="L19" s="25">
        <v>270</v>
      </c>
      <c r="M19" s="25">
        <v>434</v>
      </c>
      <c r="N19" s="25">
        <v>317</v>
      </c>
      <c r="O19" s="25">
        <v>367</v>
      </c>
      <c r="P19" s="25">
        <v>335</v>
      </c>
      <c r="Q19" s="25">
        <v>369</v>
      </c>
      <c r="R19" s="25">
        <v>269</v>
      </c>
      <c r="S19" s="25">
        <v>272</v>
      </c>
      <c r="T19" s="25">
        <v>405</v>
      </c>
      <c r="U19" s="25">
        <v>353</v>
      </c>
      <c r="V19" s="25">
        <v>499</v>
      </c>
      <c r="W19" s="25">
        <v>409</v>
      </c>
      <c r="X19" s="25">
        <v>454</v>
      </c>
      <c r="Y19" s="25">
        <v>500</v>
      </c>
      <c r="Z19" s="25">
        <v>0</v>
      </c>
      <c r="AA19" s="25">
        <v>222</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383</v>
      </c>
      <c r="K20" s="41">
        <v>325</v>
      </c>
      <c r="L20" s="41">
        <v>270</v>
      </c>
      <c r="M20" s="41">
        <v>434</v>
      </c>
      <c r="N20" s="41">
        <v>317</v>
      </c>
      <c r="O20" s="41">
        <v>367</v>
      </c>
      <c r="P20" s="41">
        <v>335</v>
      </c>
      <c r="Q20" s="41">
        <v>369</v>
      </c>
      <c r="R20" s="41">
        <v>269</v>
      </c>
      <c r="S20" s="41">
        <v>272</v>
      </c>
      <c r="T20" s="41">
        <v>405</v>
      </c>
      <c r="U20" s="41">
        <v>353</v>
      </c>
      <c r="V20" s="41">
        <v>499</v>
      </c>
      <c r="W20" s="41">
        <v>409</v>
      </c>
      <c r="X20" s="41">
        <v>454</v>
      </c>
      <c r="Y20" s="41">
        <v>500</v>
      </c>
      <c r="Z20" s="41">
        <v>0</v>
      </c>
      <c r="AA20" s="41">
        <v>222</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588</v>
      </c>
      <c r="K22" s="25">
        <v>500</v>
      </c>
      <c r="L22" s="25">
        <v>488</v>
      </c>
      <c r="M22" s="25">
        <v>632</v>
      </c>
      <c r="N22" s="25">
        <v>569</v>
      </c>
      <c r="O22" s="25">
        <v>603</v>
      </c>
      <c r="P22" s="25">
        <v>610</v>
      </c>
      <c r="Q22" s="25">
        <v>614</v>
      </c>
      <c r="R22" s="25">
        <v>626</v>
      </c>
      <c r="S22" s="25">
        <v>510</v>
      </c>
      <c r="T22" s="25">
        <v>590</v>
      </c>
      <c r="U22" s="25">
        <v>612</v>
      </c>
      <c r="V22" s="25">
        <v>715</v>
      </c>
      <c r="W22" s="25">
        <v>740</v>
      </c>
      <c r="X22" s="25">
        <v>769</v>
      </c>
      <c r="Y22" s="25">
        <v>809</v>
      </c>
      <c r="Z22" s="25">
        <v>430</v>
      </c>
      <c r="AA22" s="25">
        <v>594</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588</v>
      </c>
      <c r="K23" s="41">
        <v>500</v>
      </c>
      <c r="L23" s="41">
        <v>488</v>
      </c>
      <c r="M23" s="41">
        <v>632</v>
      </c>
      <c r="N23" s="41">
        <v>569</v>
      </c>
      <c r="O23" s="41">
        <v>603</v>
      </c>
      <c r="P23" s="41">
        <v>610</v>
      </c>
      <c r="Q23" s="41">
        <v>614</v>
      </c>
      <c r="R23" s="41">
        <v>626</v>
      </c>
      <c r="S23" s="41">
        <v>510</v>
      </c>
      <c r="T23" s="41">
        <v>590</v>
      </c>
      <c r="U23" s="41">
        <v>612</v>
      </c>
      <c r="V23" s="41">
        <v>715</v>
      </c>
      <c r="W23" s="41">
        <v>740</v>
      </c>
      <c r="X23" s="41">
        <v>769</v>
      </c>
      <c r="Y23" s="41">
        <v>809</v>
      </c>
      <c r="Z23" s="41">
        <v>430</v>
      </c>
      <c r="AA23" s="41">
        <v>594</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424</v>
      </c>
      <c r="K25" s="25">
        <v>413</v>
      </c>
      <c r="L25" s="25">
        <v>282</v>
      </c>
      <c r="M25" s="25">
        <v>290</v>
      </c>
      <c r="N25" s="25">
        <v>380</v>
      </c>
      <c r="O25" s="25">
        <v>333</v>
      </c>
      <c r="P25" s="25">
        <v>328</v>
      </c>
      <c r="Q25" s="25">
        <v>365</v>
      </c>
      <c r="R25" s="25">
        <v>257</v>
      </c>
      <c r="S25" s="25">
        <v>388</v>
      </c>
      <c r="T25" s="25">
        <v>325</v>
      </c>
      <c r="U25" s="25">
        <v>331</v>
      </c>
      <c r="V25" s="25">
        <v>394</v>
      </c>
      <c r="W25" s="25">
        <v>384</v>
      </c>
      <c r="X25" s="25">
        <v>425</v>
      </c>
      <c r="Y25" s="25">
        <v>460</v>
      </c>
      <c r="Z25" s="25">
        <v>374</v>
      </c>
      <c r="AA25" s="25">
        <v>58</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424</v>
      </c>
      <c r="K26" s="41">
        <v>413</v>
      </c>
      <c r="L26" s="41">
        <v>282</v>
      </c>
      <c r="M26" s="41">
        <v>290</v>
      </c>
      <c r="N26" s="41">
        <v>380</v>
      </c>
      <c r="O26" s="41">
        <v>333</v>
      </c>
      <c r="P26" s="41">
        <v>328</v>
      </c>
      <c r="Q26" s="41">
        <v>365</v>
      </c>
      <c r="R26" s="41">
        <v>257</v>
      </c>
      <c r="S26" s="41">
        <v>388</v>
      </c>
      <c r="T26" s="41">
        <v>325</v>
      </c>
      <c r="U26" s="41">
        <v>331</v>
      </c>
      <c r="V26" s="41">
        <v>394</v>
      </c>
      <c r="W26" s="41">
        <v>384</v>
      </c>
      <c r="X26" s="41">
        <v>425</v>
      </c>
      <c r="Y26" s="41">
        <v>460</v>
      </c>
      <c r="Z26" s="41">
        <v>374</v>
      </c>
      <c r="AA26" s="41">
        <v>58</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098">
      <colorScale>
        <cfvo type="min"/>
        <cfvo type="percentile" val="50"/>
        <cfvo type="max"/>
        <color rgb="FFE98BD7"/>
        <color rgb="FFD5007F"/>
        <color rgb="FF950054"/>
      </colorScale>
    </cfRule>
  </conditionalFormatting>
  <conditionalFormatting sqref="BC10">
    <cfRule type="cellIs" dxfId="1036" priority="18" operator="greaterThan">
      <formula>95%</formula>
    </cfRule>
    <cfRule type="cellIs" dxfId="1035" priority="19" operator="greaterThanOrEqual">
      <formula>90%</formula>
    </cfRule>
    <cfRule type="cellIs" dxfId="1034" priority="20" operator="lessThan">
      <formula>89.99%</formula>
    </cfRule>
  </conditionalFormatting>
  <conditionalFormatting sqref="BC13">
    <cfRule type="cellIs" dxfId="1033" priority="15" operator="greaterThan">
      <formula>95%</formula>
    </cfRule>
    <cfRule type="cellIs" dxfId="1032" priority="16" operator="greaterThanOrEqual">
      <formula>90%</formula>
    </cfRule>
    <cfRule type="cellIs" dxfId="1031" priority="17" operator="lessThan">
      <formula>89.99%</formula>
    </cfRule>
  </conditionalFormatting>
  <conditionalFormatting sqref="BC16">
    <cfRule type="cellIs" dxfId="1030" priority="12" operator="greaterThan">
      <formula>95%</formula>
    </cfRule>
    <cfRule type="cellIs" dxfId="1029" priority="13" operator="greaterThanOrEqual">
      <formula>90%</formula>
    </cfRule>
    <cfRule type="cellIs" dxfId="1028" priority="14" operator="lessThan">
      <formula>89.99%</formula>
    </cfRule>
  </conditionalFormatting>
  <conditionalFormatting sqref="BC19">
    <cfRule type="cellIs" dxfId="1027" priority="9" operator="greaterThan">
      <formula>95%</formula>
    </cfRule>
    <cfRule type="cellIs" dxfId="1026" priority="10" operator="greaterThanOrEqual">
      <formula>90%</formula>
    </cfRule>
    <cfRule type="cellIs" dxfId="1025" priority="11" operator="lessThan">
      <formula>89.99%</formula>
    </cfRule>
  </conditionalFormatting>
  <conditionalFormatting sqref="BC22">
    <cfRule type="cellIs" dxfId="1024" priority="1" operator="greaterThanOrEqual">
      <formula>100%</formula>
    </cfRule>
    <cfRule type="cellIs" dxfId="1023" priority="2" operator="lessThan">
      <formula>99.99%</formula>
    </cfRule>
  </conditionalFormatting>
  <conditionalFormatting sqref="BC25">
    <cfRule type="cellIs" dxfId="1022" priority="3" operator="greaterThan">
      <formula>95%</formula>
    </cfRule>
    <cfRule type="cellIs" dxfId="1021" priority="4" operator="greaterThanOrEqual">
      <formula>90%</formula>
    </cfRule>
    <cfRule type="cellIs" dxfId="1020" priority="5" operator="lessThan">
      <formula>89.99%</formula>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99A-9696-4D71-872C-023F924749F1}">
  <sheetPr>
    <tabColor rgb="FFC00000"/>
  </sheetPr>
  <dimension ref="A1:BO48"/>
  <sheetViews>
    <sheetView showGridLines="0" topLeftCell="T1" zoomScale="85" zoomScaleNormal="85" workbookViewId="0">
      <selection activeCell="BG22" sqref="BG22"/>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9</v>
      </c>
      <c r="F2" s="113" t="s">
        <v>92</v>
      </c>
      <c r="G2" s="113"/>
      <c r="H2" s="22">
        <v>150952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22</v>
      </c>
      <c r="K10" s="25">
        <v>23</v>
      </c>
      <c r="L10" s="25">
        <v>19</v>
      </c>
      <c r="M10" s="25">
        <v>31</v>
      </c>
      <c r="N10" s="25">
        <v>28</v>
      </c>
      <c r="O10" s="25">
        <v>29</v>
      </c>
      <c r="P10" s="25">
        <v>24</v>
      </c>
      <c r="Q10" s="25">
        <v>25</v>
      </c>
      <c r="R10" s="25">
        <v>15</v>
      </c>
      <c r="S10" s="25">
        <v>33</v>
      </c>
      <c r="T10" s="25">
        <v>29</v>
      </c>
      <c r="U10" s="25">
        <v>26</v>
      </c>
      <c r="V10" s="25">
        <v>38</v>
      </c>
      <c r="W10" s="25">
        <v>41</v>
      </c>
      <c r="X10" s="25">
        <v>36</v>
      </c>
      <c r="Y10" s="25">
        <v>36</v>
      </c>
      <c r="Z10" s="25">
        <v>21</v>
      </c>
      <c r="AA10" s="25">
        <v>6</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22</v>
      </c>
      <c r="K11" s="41">
        <v>23</v>
      </c>
      <c r="L11" s="41">
        <v>19</v>
      </c>
      <c r="M11" s="41">
        <v>31</v>
      </c>
      <c r="N11" s="41">
        <v>28</v>
      </c>
      <c r="O11" s="41">
        <v>29</v>
      </c>
      <c r="P11" s="41">
        <v>24</v>
      </c>
      <c r="Q11" s="41">
        <v>25</v>
      </c>
      <c r="R11" s="41">
        <v>15</v>
      </c>
      <c r="S11" s="41">
        <v>33</v>
      </c>
      <c r="T11" s="41">
        <v>29</v>
      </c>
      <c r="U11" s="41">
        <v>26</v>
      </c>
      <c r="V11" s="41">
        <v>38</v>
      </c>
      <c r="W11" s="41">
        <v>41</v>
      </c>
      <c r="X11" s="41">
        <v>36</v>
      </c>
      <c r="Y11" s="41">
        <v>36</v>
      </c>
      <c r="Z11" s="41">
        <v>21</v>
      </c>
      <c r="AA11" s="41">
        <v>6</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225</v>
      </c>
      <c r="K13" s="25">
        <v>233</v>
      </c>
      <c r="L13" s="25">
        <v>185</v>
      </c>
      <c r="M13" s="25">
        <v>306</v>
      </c>
      <c r="N13" s="25">
        <v>284</v>
      </c>
      <c r="O13" s="25">
        <v>289</v>
      </c>
      <c r="P13" s="25">
        <v>235</v>
      </c>
      <c r="Q13" s="25">
        <v>244</v>
      </c>
      <c r="R13" s="25">
        <v>159</v>
      </c>
      <c r="S13" s="25">
        <v>325</v>
      </c>
      <c r="T13" s="25">
        <v>286</v>
      </c>
      <c r="U13" s="25">
        <v>252</v>
      </c>
      <c r="V13" s="25">
        <v>378</v>
      </c>
      <c r="W13" s="25">
        <v>403</v>
      </c>
      <c r="X13" s="25">
        <v>353</v>
      </c>
      <c r="Y13" s="25">
        <v>351</v>
      </c>
      <c r="Z13" s="25">
        <v>205</v>
      </c>
      <c r="AA13" s="25">
        <v>50</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0.99457089162664436</v>
      </c>
    </row>
    <row r="14" spans="1:67" s="3" customFormat="1" ht="50.1" customHeight="1" x14ac:dyDescent="0.2">
      <c r="A14" s="132"/>
      <c r="B14" s="133"/>
      <c r="C14" s="128"/>
      <c r="D14" s="129"/>
      <c r="E14" s="128"/>
      <c r="F14" s="130"/>
      <c r="G14" s="131"/>
      <c r="H14" s="27" t="str">
        <f>'PANEL DE CONTROL DISTRITAL'!H13</f>
        <v>Número de trámites aplicados</v>
      </c>
      <c r="I14" s="41">
        <v>0</v>
      </c>
      <c r="J14" s="41">
        <v>225</v>
      </c>
      <c r="K14" s="41">
        <v>237</v>
      </c>
      <c r="L14" s="41">
        <v>190</v>
      </c>
      <c r="M14" s="41">
        <v>307</v>
      </c>
      <c r="N14" s="41">
        <v>285</v>
      </c>
      <c r="O14" s="41">
        <v>290</v>
      </c>
      <c r="P14" s="41">
        <v>235</v>
      </c>
      <c r="Q14" s="41">
        <v>245</v>
      </c>
      <c r="R14" s="41">
        <v>159</v>
      </c>
      <c r="S14" s="41">
        <v>326</v>
      </c>
      <c r="T14" s="41">
        <v>288</v>
      </c>
      <c r="U14" s="41">
        <v>252</v>
      </c>
      <c r="V14" s="41">
        <v>379</v>
      </c>
      <c r="W14" s="41">
        <v>404</v>
      </c>
      <c r="X14" s="41">
        <v>356</v>
      </c>
      <c r="Y14" s="41">
        <v>353</v>
      </c>
      <c r="Z14" s="41">
        <v>207</v>
      </c>
      <c r="AA14" s="41">
        <v>51</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185</v>
      </c>
      <c r="K19" s="25">
        <v>220</v>
      </c>
      <c r="L19" s="25">
        <v>149</v>
      </c>
      <c r="M19" s="25">
        <v>345</v>
      </c>
      <c r="N19" s="25">
        <v>124</v>
      </c>
      <c r="O19" s="25">
        <v>400</v>
      </c>
      <c r="P19" s="25">
        <v>298</v>
      </c>
      <c r="Q19" s="25">
        <v>249</v>
      </c>
      <c r="R19" s="25">
        <v>222</v>
      </c>
      <c r="S19" s="25">
        <v>215</v>
      </c>
      <c r="T19" s="25">
        <v>305</v>
      </c>
      <c r="U19" s="25">
        <v>140</v>
      </c>
      <c r="V19" s="25">
        <v>382</v>
      </c>
      <c r="W19" s="25">
        <v>388</v>
      </c>
      <c r="X19" s="25">
        <v>477</v>
      </c>
      <c r="Y19" s="25">
        <v>143</v>
      </c>
      <c r="Z19" s="25">
        <v>476</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185</v>
      </c>
      <c r="K20" s="41">
        <v>220</v>
      </c>
      <c r="L20" s="41">
        <v>149</v>
      </c>
      <c r="M20" s="41">
        <v>345</v>
      </c>
      <c r="N20" s="41">
        <v>124</v>
      </c>
      <c r="O20" s="41">
        <v>400</v>
      </c>
      <c r="P20" s="41">
        <v>298</v>
      </c>
      <c r="Q20" s="41">
        <v>249</v>
      </c>
      <c r="R20" s="41">
        <v>222</v>
      </c>
      <c r="S20" s="41">
        <v>215</v>
      </c>
      <c r="T20" s="41">
        <v>305</v>
      </c>
      <c r="U20" s="41">
        <v>140</v>
      </c>
      <c r="V20" s="41">
        <v>382</v>
      </c>
      <c r="W20" s="41">
        <v>388</v>
      </c>
      <c r="X20" s="41">
        <v>477</v>
      </c>
      <c r="Y20" s="41">
        <v>143</v>
      </c>
      <c r="Z20" s="41">
        <v>476</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369</v>
      </c>
      <c r="K22" s="25">
        <v>366</v>
      </c>
      <c r="L22" s="25">
        <v>310</v>
      </c>
      <c r="M22" s="25">
        <v>454</v>
      </c>
      <c r="N22" s="25">
        <v>298</v>
      </c>
      <c r="O22" s="25">
        <v>434</v>
      </c>
      <c r="P22" s="25">
        <v>477</v>
      </c>
      <c r="Q22" s="25">
        <v>402</v>
      </c>
      <c r="R22" s="25">
        <v>463</v>
      </c>
      <c r="S22" s="25">
        <v>418</v>
      </c>
      <c r="T22" s="25">
        <v>440</v>
      </c>
      <c r="U22" s="25">
        <v>326</v>
      </c>
      <c r="V22" s="25">
        <v>441</v>
      </c>
      <c r="W22" s="25">
        <v>533</v>
      </c>
      <c r="X22" s="25">
        <v>560</v>
      </c>
      <c r="Y22" s="25">
        <v>346</v>
      </c>
      <c r="Z22" s="25">
        <v>519</v>
      </c>
      <c r="AA22" s="25">
        <v>415</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369</v>
      </c>
      <c r="K23" s="41">
        <v>366</v>
      </c>
      <c r="L23" s="41">
        <v>310</v>
      </c>
      <c r="M23" s="41">
        <v>454</v>
      </c>
      <c r="N23" s="41">
        <v>298</v>
      </c>
      <c r="O23" s="41">
        <v>434</v>
      </c>
      <c r="P23" s="41">
        <v>477</v>
      </c>
      <c r="Q23" s="41">
        <v>402</v>
      </c>
      <c r="R23" s="41">
        <v>463</v>
      </c>
      <c r="S23" s="41">
        <v>418</v>
      </c>
      <c r="T23" s="41">
        <v>440</v>
      </c>
      <c r="U23" s="41">
        <v>326</v>
      </c>
      <c r="V23" s="41">
        <v>441</v>
      </c>
      <c r="W23" s="41">
        <v>533</v>
      </c>
      <c r="X23" s="41">
        <v>560</v>
      </c>
      <c r="Y23" s="41">
        <v>346</v>
      </c>
      <c r="Z23" s="41">
        <v>519</v>
      </c>
      <c r="AA23" s="41">
        <v>415</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228</v>
      </c>
      <c r="K25" s="25">
        <v>223</v>
      </c>
      <c r="L25" s="25">
        <v>205</v>
      </c>
      <c r="M25" s="25">
        <v>180</v>
      </c>
      <c r="N25" s="25">
        <v>280</v>
      </c>
      <c r="O25" s="25">
        <v>229</v>
      </c>
      <c r="P25" s="25">
        <v>203</v>
      </c>
      <c r="Q25" s="25">
        <v>324</v>
      </c>
      <c r="R25" s="25">
        <v>161</v>
      </c>
      <c r="S25" s="25">
        <v>260</v>
      </c>
      <c r="T25" s="25">
        <v>283</v>
      </c>
      <c r="U25" s="25">
        <v>254</v>
      </c>
      <c r="V25" s="25">
        <v>266</v>
      </c>
      <c r="W25" s="25">
        <v>296</v>
      </c>
      <c r="X25" s="25">
        <v>450</v>
      </c>
      <c r="Y25" s="25">
        <v>357</v>
      </c>
      <c r="Z25" s="25">
        <v>299</v>
      </c>
      <c r="AA25" s="25">
        <v>104</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0.99934853420195435</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230</v>
      </c>
      <c r="K26" s="41">
        <v>223</v>
      </c>
      <c r="L26" s="41">
        <v>205</v>
      </c>
      <c r="M26" s="41">
        <v>180</v>
      </c>
      <c r="N26" s="41">
        <v>280</v>
      </c>
      <c r="O26" s="41">
        <v>230</v>
      </c>
      <c r="P26" s="41">
        <v>203</v>
      </c>
      <c r="Q26" s="41">
        <v>324</v>
      </c>
      <c r="R26" s="41">
        <v>161</v>
      </c>
      <c r="S26" s="41">
        <v>260</v>
      </c>
      <c r="T26" s="41">
        <v>283</v>
      </c>
      <c r="U26" s="41">
        <v>254</v>
      </c>
      <c r="V26" s="41">
        <v>266</v>
      </c>
      <c r="W26" s="41">
        <v>296</v>
      </c>
      <c r="X26" s="41">
        <v>450</v>
      </c>
      <c r="Y26" s="41">
        <v>357</v>
      </c>
      <c r="Z26" s="41">
        <v>299</v>
      </c>
      <c r="AA26" s="41">
        <v>104</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I7:BB7"/>
    <mergeCell ref="A1:BC1"/>
    <mergeCell ref="F2:G2"/>
    <mergeCell ref="A4:BC4"/>
    <mergeCell ref="A5:BC5"/>
    <mergeCell ref="E7:H7"/>
    <mergeCell ref="A6:A9"/>
    <mergeCell ref="B6:H6"/>
    <mergeCell ref="I6:X6"/>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099">
      <colorScale>
        <cfvo type="min"/>
        <cfvo type="percentile" val="50"/>
        <cfvo type="max"/>
        <color rgb="FFE98BD7"/>
        <color rgb="FFD5007F"/>
        <color rgb="FF950054"/>
      </colorScale>
    </cfRule>
  </conditionalFormatting>
  <conditionalFormatting sqref="BC10">
    <cfRule type="cellIs" dxfId="1019" priority="15" operator="greaterThan">
      <formula>95%</formula>
    </cfRule>
    <cfRule type="cellIs" dxfId="1018" priority="16" operator="greaterThanOrEqual">
      <formula>90%</formula>
    </cfRule>
    <cfRule type="cellIs" dxfId="1017" priority="17" operator="lessThan">
      <formula>89.99%</formula>
    </cfRule>
  </conditionalFormatting>
  <conditionalFormatting sqref="BC13">
    <cfRule type="cellIs" dxfId="1016" priority="12" operator="greaterThan">
      <formula>95%</formula>
    </cfRule>
    <cfRule type="cellIs" dxfId="1015" priority="13" operator="greaterThanOrEqual">
      <formula>90%</formula>
    </cfRule>
    <cfRule type="cellIs" dxfId="1014" priority="14" operator="lessThan">
      <formula>89.99%</formula>
    </cfRule>
  </conditionalFormatting>
  <conditionalFormatting sqref="BC16">
    <cfRule type="cellIs" dxfId="1013" priority="9" operator="greaterThan">
      <formula>95%</formula>
    </cfRule>
    <cfRule type="cellIs" dxfId="1012" priority="10" operator="greaterThanOrEqual">
      <formula>90%</formula>
    </cfRule>
    <cfRule type="cellIs" dxfId="1011" priority="11" operator="lessThan">
      <formula>89.99%</formula>
    </cfRule>
  </conditionalFormatting>
  <conditionalFormatting sqref="BC19">
    <cfRule type="cellIs" dxfId="1010" priority="6" operator="greaterThan">
      <formula>95%</formula>
    </cfRule>
    <cfRule type="cellIs" dxfId="1009" priority="7" operator="greaterThanOrEqual">
      <formula>90%</formula>
    </cfRule>
    <cfRule type="cellIs" dxfId="1008" priority="8" operator="lessThan">
      <formula>89.99%</formula>
    </cfRule>
  </conditionalFormatting>
  <conditionalFormatting sqref="BC22">
    <cfRule type="cellIs" dxfId="1007" priority="1" operator="greaterThanOrEqual">
      <formula>100%</formula>
    </cfRule>
    <cfRule type="cellIs" dxfId="1006" priority="2" operator="lessThan">
      <formula>99.99%</formula>
    </cfRule>
  </conditionalFormatting>
  <conditionalFormatting sqref="BC25">
    <cfRule type="cellIs" dxfId="1005" priority="3" operator="greaterThan">
      <formula>95%</formula>
    </cfRule>
    <cfRule type="cellIs" dxfId="1004" priority="4" operator="greaterThanOrEqual">
      <formula>90%</formula>
    </cfRule>
    <cfRule type="cellIs" dxfId="1003" priority="5" operator="lessThan">
      <formula>89.99%</formula>
    </cfRule>
  </conditionalFormatting>
  <dataValidations count="1">
    <dataValidation showDropDown="1" showInputMessage="1" showErrorMessage="1" sqref="C21 G19:G23 G10:G11 G16:G17 G13:G14 G25:G26" xr:uid="{26D46304-0DF3-4FDA-BD16-FD067C5BEFF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6C22-4405-407B-B3F3-29F22A5A27AB}">
  <sheetPr>
    <tabColor rgb="FFC00000"/>
  </sheetPr>
  <dimension ref="A1:BO48"/>
  <sheetViews>
    <sheetView showGridLines="0" topLeftCell="V1" zoomScale="85" zoomScaleNormal="85" workbookViewId="0">
      <selection activeCell="BE27" sqref="BE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9</v>
      </c>
      <c r="F2" s="113" t="s">
        <v>92</v>
      </c>
      <c r="G2" s="113"/>
      <c r="H2" s="22">
        <v>150953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28</v>
      </c>
      <c r="K10" s="25">
        <v>25</v>
      </c>
      <c r="L10" s="25">
        <v>24</v>
      </c>
      <c r="M10" s="25">
        <v>30</v>
      </c>
      <c r="N10" s="25">
        <v>33</v>
      </c>
      <c r="O10" s="25">
        <v>35</v>
      </c>
      <c r="P10" s="25">
        <v>30</v>
      </c>
      <c r="Q10" s="25">
        <v>30</v>
      </c>
      <c r="R10" s="25">
        <v>19</v>
      </c>
      <c r="S10" s="25">
        <v>30</v>
      </c>
      <c r="T10" s="25">
        <v>30</v>
      </c>
      <c r="U10" s="25">
        <v>28</v>
      </c>
      <c r="V10" s="25">
        <v>39</v>
      </c>
      <c r="W10" s="25">
        <v>40</v>
      </c>
      <c r="X10" s="25">
        <v>39</v>
      </c>
      <c r="Y10" s="25">
        <v>36</v>
      </c>
      <c r="Z10" s="25">
        <v>26</v>
      </c>
      <c r="AA10" s="25">
        <v>8</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28</v>
      </c>
      <c r="K11" s="41">
        <v>25</v>
      </c>
      <c r="L11" s="41">
        <v>24</v>
      </c>
      <c r="M11" s="41">
        <v>30</v>
      </c>
      <c r="N11" s="41">
        <v>33</v>
      </c>
      <c r="O11" s="41">
        <v>35</v>
      </c>
      <c r="P11" s="41">
        <v>30</v>
      </c>
      <c r="Q11" s="41">
        <v>30</v>
      </c>
      <c r="R11" s="41">
        <v>19</v>
      </c>
      <c r="S11" s="41">
        <v>30</v>
      </c>
      <c r="T11" s="41">
        <v>30</v>
      </c>
      <c r="U11" s="41">
        <v>28</v>
      </c>
      <c r="V11" s="41">
        <v>39</v>
      </c>
      <c r="W11" s="41">
        <v>40</v>
      </c>
      <c r="X11" s="41">
        <v>39</v>
      </c>
      <c r="Y11" s="41">
        <v>36</v>
      </c>
      <c r="Z11" s="41">
        <v>26</v>
      </c>
      <c r="AA11" s="41">
        <v>8</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284</v>
      </c>
      <c r="K13" s="25">
        <v>254</v>
      </c>
      <c r="L13" s="25">
        <v>243</v>
      </c>
      <c r="M13" s="25">
        <v>312</v>
      </c>
      <c r="N13" s="25">
        <v>335</v>
      </c>
      <c r="O13" s="25">
        <v>348</v>
      </c>
      <c r="P13" s="25">
        <v>301</v>
      </c>
      <c r="Q13" s="25">
        <v>312</v>
      </c>
      <c r="R13" s="25">
        <v>193</v>
      </c>
      <c r="S13" s="25">
        <v>335</v>
      </c>
      <c r="T13" s="25">
        <v>323</v>
      </c>
      <c r="U13" s="25">
        <v>294</v>
      </c>
      <c r="V13" s="25">
        <v>383</v>
      </c>
      <c r="W13" s="25">
        <v>395</v>
      </c>
      <c r="X13" s="25">
        <v>380</v>
      </c>
      <c r="Y13" s="25">
        <v>351</v>
      </c>
      <c r="Z13" s="25">
        <v>254</v>
      </c>
      <c r="AA13" s="25">
        <v>76</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0.99777158774373254</v>
      </c>
    </row>
    <row r="14" spans="1:67" s="3" customFormat="1" ht="50.1" customHeight="1" x14ac:dyDescent="0.2">
      <c r="A14" s="132"/>
      <c r="B14" s="133"/>
      <c r="C14" s="128"/>
      <c r="D14" s="129"/>
      <c r="E14" s="128"/>
      <c r="F14" s="130"/>
      <c r="G14" s="131"/>
      <c r="H14" s="27" t="str">
        <f>'PANEL DE CONTROL DISTRITAL'!H13</f>
        <v>Número de trámites aplicados</v>
      </c>
      <c r="I14" s="41">
        <v>0</v>
      </c>
      <c r="J14" s="41">
        <v>284</v>
      </c>
      <c r="K14" s="41">
        <v>254</v>
      </c>
      <c r="L14" s="41">
        <v>243</v>
      </c>
      <c r="M14" s="41">
        <v>312</v>
      </c>
      <c r="N14" s="41">
        <v>336</v>
      </c>
      <c r="O14" s="41">
        <v>348</v>
      </c>
      <c r="P14" s="41">
        <v>301</v>
      </c>
      <c r="Q14" s="41">
        <v>313</v>
      </c>
      <c r="R14" s="41">
        <v>193</v>
      </c>
      <c r="S14" s="41">
        <v>336</v>
      </c>
      <c r="T14" s="41">
        <v>324</v>
      </c>
      <c r="U14" s="41">
        <v>294</v>
      </c>
      <c r="V14" s="41">
        <v>385</v>
      </c>
      <c r="W14" s="41">
        <v>396</v>
      </c>
      <c r="X14" s="41">
        <v>381</v>
      </c>
      <c r="Y14" s="41">
        <v>352</v>
      </c>
      <c r="Z14" s="41">
        <v>257</v>
      </c>
      <c r="AA14" s="41">
        <v>76</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190</v>
      </c>
      <c r="K19" s="25">
        <v>424</v>
      </c>
      <c r="L19" s="25">
        <v>164</v>
      </c>
      <c r="M19" s="25">
        <v>385</v>
      </c>
      <c r="N19" s="25">
        <v>256</v>
      </c>
      <c r="O19" s="25">
        <v>404</v>
      </c>
      <c r="P19" s="25">
        <v>318</v>
      </c>
      <c r="Q19" s="25">
        <v>292</v>
      </c>
      <c r="R19" s="25">
        <v>96</v>
      </c>
      <c r="S19" s="25">
        <v>382</v>
      </c>
      <c r="T19" s="25">
        <v>317</v>
      </c>
      <c r="U19" s="25">
        <v>273</v>
      </c>
      <c r="V19" s="25">
        <v>418</v>
      </c>
      <c r="W19" s="25">
        <v>328</v>
      </c>
      <c r="X19" s="25">
        <v>475</v>
      </c>
      <c r="Y19" s="25">
        <v>373</v>
      </c>
      <c r="Z19" s="25">
        <v>212</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190</v>
      </c>
      <c r="K20" s="41">
        <v>424</v>
      </c>
      <c r="L20" s="41">
        <v>164</v>
      </c>
      <c r="M20" s="41">
        <v>385</v>
      </c>
      <c r="N20" s="41">
        <v>256</v>
      </c>
      <c r="O20" s="41">
        <v>404</v>
      </c>
      <c r="P20" s="41">
        <v>318</v>
      </c>
      <c r="Q20" s="41">
        <v>292</v>
      </c>
      <c r="R20" s="41">
        <v>96</v>
      </c>
      <c r="S20" s="41">
        <v>382</v>
      </c>
      <c r="T20" s="41">
        <v>317</v>
      </c>
      <c r="U20" s="41">
        <v>273</v>
      </c>
      <c r="V20" s="41">
        <v>418</v>
      </c>
      <c r="W20" s="41">
        <v>328</v>
      </c>
      <c r="X20" s="41">
        <v>475</v>
      </c>
      <c r="Y20" s="41">
        <v>373</v>
      </c>
      <c r="Z20" s="41">
        <v>212</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514</v>
      </c>
      <c r="K22" s="25">
        <v>616</v>
      </c>
      <c r="L22" s="25">
        <v>522</v>
      </c>
      <c r="M22" s="25">
        <v>645</v>
      </c>
      <c r="N22" s="25">
        <v>604</v>
      </c>
      <c r="O22" s="25">
        <v>725</v>
      </c>
      <c r="P22" s="25">
        <v>687</v>
      </c>
      <c r="Q22" s="25">
        <v>650</v>
      </c>
      <c r="R22" s="25">
        <v>522</v>
      </c>
      <c r="S22" s="25">
        <v>519</v>
      </c>
      <c r="T22" s="25">
        <v>590</v>
      </c>
      <c r="U22" s="25">
        <v>589</v>
      </c>
      <c r="V22" s="25">
        <v>708</v>
      </c>
      <c r="W22" s="25">
        <v>673</v>
      </c>
      <c r="X22" s="25">
        <v>784</v>
      </c>
      <c r="Y22" s="25">
        <v>735</v>
      </c>
      <c r="Z22" s="25">
        <v>590</v>
      </c>
      <c r="AA22" s="25">
        <v>497</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514</v>
      </c>
      <c r="K23" s="41">
        <v>616</v>
      </c>
      <c r="L23" s="41">
        <v>522</v>
      </c>
      <c r="M23" s="41">
        <v>645</v>
      </c>
      <c r="N23" s="41">
        <v>604</v>
      </c>
      <c r="O23" s="41">
        <v>725</v>
      </c>
      <c r="P23" s="41">
        <v>687</v>
      </c>
      <c r="Q23" s="41">
        <v>650</v>
      </c>
      <c r="R23" s="41">
        <v>522</v>
      </c>
      <c r="S23" s="41">
        <v>519</v>
      </c>
      <c r="T23" s="41">
        <v>590</v>
      </c>
      <c r="U23" s="41">
        <v>589</v>
      </c>
      <c r="V23" s="41">
        <v>708</v>
      </c>
      <c r="W23" s="41">
        <v>673</v>
      </c>
      <c r="X23" s="41">
        <v>784</v>
      </c>
      <c r="Y23" s="41">
        <v>735</v>
      </c>
      <c r="Z23" s="41">
        <v>590</v>
      </c>
      <c r="AA23" s="41">
        <v>497</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360</v>
      </c>
      <c r="K25" s="25">
        <v>322</v>
      </c>
      <c r="L25" s="25">
        <v>258</v>
      </c>
      <c r="M25" s="25">
        <v>262</v>
      </c>
      <c r="N25" s="25">
        <v>297</v>
      </c>
      <c r="O25" s="25">
        <v>283</v>
      </c>
      <c r="P25" s="25">
        <v>346</v>
      </c>
      <c r="Q25" s="25">
        <v>329</v>
      </c>
      <c r="R25" s="25">
        <v>224</v>
      </c>
      <c r="S25" s="25">
        <v>385</v>
      </c>
      <c r="T25" s="25">
        <v>246</v>
      </c>
      <c r="U25" s="25">
        <v>274</v>
      </c>
      <c r="V25" s="25">
        <v>295</v>
      </c>
      <c r="W25" s="25">
        <v>363</v>
      </c>
      <c r="X25" s="25">
        <v>364</v>
      </c>
      <c r="Y25" s="25">
        <v>422</v>
      </c>
      <c r="Z25" s="25">
        <v>355</v>
      </c>
      <c r="AA25" s="25">
        <v>93</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360</v>
      </c>
      <c r="K26" s="41">
        <v>322</v>
      </c>
      <c r="L26" s="41">
        <v>258</v>
      </c>
      <c r="M26" s="41">
        <v>262</v>
      </c>
      <c r="N26" s="41">
        <v>297</v>
      </c>
      <c r="O26" s="41">
        <v>283</v>
      </c>
      <c r="P26" s="41">
        <v>346</v>
      </c>
      <c r="Q26" s="41">
        <v>329</v>
      </c>
      <c r="R26" s="41">
        <v>224</v>
      </c>
      <c r="S26" s="41">
        <v>385</v>
      </c>
      <c r="T26" s="41">
        <v>246</v>
      </c>
      <c r="U26" s="41">
        <v>274</v>
      </c>
      <c r="V26" s="41">
        <v>295</v>
      </c>
      <c r="W26" s="41">
        <v>363</v>
      </c>
      <c r="X26" s="41">
        <v>364</v>
      </c>
      <c r="Y26" s="41">
        <v>422</v>
      </c>
      <c r="Z26" s="41">
        <v>355</v>
      </c>
      <c r="AA26" s="41">
        <v>93</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I7:BB7"/>
    <mergeCell ref="A1:BC1"/>
    <mergeCell ref="F2:G2"/>
    <mergeCell ref="A4:BC4"/>
    <mergeCell ref="A5:BC5"/>
    <mergeCell ref="E7:H7"/>
    <mergeCell ref="A6:A9"/>
    <mergeCell ref="B6:H6"/>
    <mergeCell ref="I6:X6"/>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00">
      <colorScale>
        <cfvo type="min"/>
        <cfvo type="percentile" val="50"/>
        <cfvo type="max"/>
        <color rgb="FFE98BD7"/>
        <color rgb="FFD5007F"/>
        <color rgb="FF950054"/>
      </colorScale>
    </cfRule>
  </conditionalFormatting>
  <conditionalFormatting sqref="BC10">
    <cfRule type="cellIs" dxfId="1002" priority="15" operator="greaterThan">
      <formula>95%</formula>
    </cfRule>
    <cfRule type="cellIs" dxfId="1001" priority="16" operator="greaterThanOrEqual">
      <formula>90%</formula>
    </cfRule>
    <cfRule type="cellIs" dxfId="1000" priority="17" operator="lessThan">
      <formula>89.99%</formula>
    </cfRule>
  </conditionalFormatting>
  <conditionalFormatting sqref="BC13">
    <cfRule type="cellIs" dxfId="999" priority="12" operator="greaterThan">
      <formula>95%</formula>
    </cfRule>
    <cfRule type="cellIs" dxfId="998" priority="13" operator="greaterThanOrEqual">
      <formula>90%</formula>
    </cfRule>
    <cfRule type="cellIs" dxfId="997" priority="14" operator="lessThan">
      <formula>89.99%</formula>
    </cfRule>
  </conditionalFormatting>
  <conditionalFormatting sqref="BC16">
    <cfRule type="cellIs" dxfId="996" priority="9" operator="greaterThan">
      <formula>95%</formula>
    </cfRule>
    <cfRule type="cellIs" dxfId="995" priority="10" operator="greaterThanOrEqual">
      <formula>90%</formula>
    </cfRule>
    <cfRule type="cellIs" dxfId="994" priority="11" operator="lessThan">
      <formula>89.99%</formula>
    </cfRule>
  </conditionalFormatting>
  <conditionalFormatting sqref="BC19">
    <cfRule type="cellIs" dxfId="993" priority="6" operator="greaterThan">
      <formula>95%</formula>
    </cfRule>
    <cfRule type="cellIs" dxfId="992" priority="7" operator="greaterThanOrEqual">
      <formula>90%</formula>
    </cfRule>
    <cfRule type="cellIs" dxfId="991" priority="8" operator="lessThan">
      <formula>89.99%</formula>
    </cfRule>
  </conditionalFormatting>
  <conditionalFormatting sqref="BC22">
    <cfRule type="cellIs" dxfId="990" priority="1" operator="greaterThanOrEqual">
      <formula>100%</formula>
    </cfRule>
    <cfRule type="cellIs" dxfId="989" priority="2" operator="lessThan">
      <formula>99.99%</formula>
    </cfRule>
  </conditionalFormatting>
  <conditionalFormatting sqref="BC25">
    <cfRule type="cellIs" dxfId="988" priority="3" operator="greaterThan">
      <formula>95%</formula>
    </cfRule>
    <cfRule type="cellIs" dxfId="987" priority="4" operator="greaterThanOrEqual">
      <formula>90%</formula>
    </cfRule>
    <cfRule type="cellIs" dxfId="986" priority="5" operator="lessThan">
      <formula>89.99%</formula>
    </cfRule>
  </conditionalFormatting>
  <dataValidations count="1">
    <dataValidation showDropDown="1" showInputMessage="1" showErrorMessage="1" sqref="C21 G19:G23 G10:G11 G16:G17 G13:G14 G25:G26" xr:uid="{7D0815A6-65DB-4B6B-AA57-7780C959A1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E8CC7-D33B-4585-B9E7-8F5E0A15506C}">
  <sheetPr>
    <tabColor rgb="FFC00000"/>
  </sheetPr>
  <dimension ref="A1:BO48"/>
  <sheetViews>
    <sheetView showGridLines="0" topLeftCell="U1" zoomScale="85" zoomScaleNormal="85" workbookViewId="0">
      <selection activeCell="BI25" sqref="BI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9</v>
      </c>
      <c r="F2" s="113" t="s">
        <v>92</v>
      </c>
      <c r="G2" s="113"/>
      <c r="H2" s="22">
        <v>150954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8</v>
      </c>
      <c r="K10" s="25">
        <v>5</v>
      </c>
      <c r="L10" s="25">
        <v>8</v>
      </c>
      <c r="M10" s="25">
        <v>6</v>
      </c>
      <c r="N10" s="25">
        <v>9</v>
      </c>
      <c r="O10" s="25">
        <v>7</v>
      </c>
      <c r="P10" s="25">
        <v>9</v>
      </c>
      <c r="Q10" s="25">
        <v>8</v>
      </c>
      <c r="R10" s="25">
        <v>3</v>
      </c>
      <c r="S10" s="25">
        <v>13</v>
      </c>
      <c r="T10" s="25">
        <v>8</v>
      </c>
      <c r="U10" s="25">
        <v>9</v>
      </c>
      <c r="V10" s="25">
        <v>15</v>
      </c>
      <c r="W10" s="25">
        <v>8</v>
      </c>
      <c r="X10" s="25">
        <v>12</v>
      </c>
      <c r="Y10" s="25">
        <v>8</v>
      </c>
      <c r="Z10" s="25">
        <v>7</v>
      </c>
      <c r="AA10" s="25">
        <v>2</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8</v>
      </c>
      <c r="K11" s="41">
        <v>5</v>
      </c>
      <c r="L11" s="41">
        <v>8</v>
      </c>
      <c r="M11" s="41">
        <v>6</v>
      </c>
      <c r="N11" s="41">
        <v>9</v>
      </c>
      <c r="O11" s="41">
        <v>7</v>
      </c>
      <c r="P11" s="41">
        <v>9</v>
      </c>
      <c r="Q11" s="41">
        <v>8</v>
      </c>
      <c r="R11" s="41">
        <v>3</v>
      </c>
      <c r="S11" s="41">
        <v>13</v>
      </c>
      <c r="T11" s="41">
        <v>8</v>
      </c>
      <c r="U11" s="41">
        <v>9</v>
      </c>
      <c r="V11" s="41">
        <v>15</v>
      </c>
      <c r="W11" s="41">
        <v>8</v>
      </c>
      <c r="X11" s="41">
        <v>12</v>
      </c>
      <c r="Y11" s="41">
        <v>8</v>
      </c>
      <c r="Z11" s="41">
        <v>7</v>
      </c>
      <c r="AA11" s="41">
        <v>2</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v>8</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75</v>
      </c>
      <c r="K13" s="25">
        <v>51</v>
      </c>
      <c r="L13" s="25">
        <v>80</v>
      </c>
      <c r="M13" s="25">
        <v>51</v>
      </c>
      <c r="N13" s="25">
        <v>91</v>
      </c>
      <c r="O13" s="25">
        <v>72</v>
      </c>
      <c r="P13" s="25">
        <v>96</v>
      </c>
      <c r="Q13" s="25">
        <v>75</v>
      </c>
      <c r="R13" s="25">
        <v>32</v>
      </c>
      <c r="S13" s="25">
        <v>131</v>
      </c>
      <c r="T13" s="25">
        <v>81</v>
      </c>
      <c r="U13" s="25">
        <v>87</v>
      </c>
      <c r="V13" s="25">
        <v>149</v>
      </c>
      <c r="W13" s="25">
        <v>74</v>
      </c>
      <c r="X13" s="25">
        <v>115</v>
      </c>
      <c r="Y13" s="25">
        <v>77</v>
      </c>
      <c r="Z13" s="25">
        <v>68</v>
      </c>
      <c r="AA13" s="25">
        <v>17</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0.99163179916317989</v>
      </c>
    </row>
    <row r="14" spans="1:67" s="3" customFormat="1" ht="50.1" customHeight="1" x14ac:dyDescent="0.2">
      <c r="A14" s="132"/>
      <c r="B14" s="133"/>
      <c r="C14" s="128"/>
      <c r="D14" s="129"/>
      <c r="E14" s="128"/>
      <c r="F14" s="130"/>
      <c r="G14" s="131"/>
      <c r="H14" s="27" t="str">
        <f>'PANEL DE CONTROL DISTRITAL'!H13</f>
        <v>Número de trámites aplicados</v>
      </c>
      <c r="I14" s="41">
        <v>0</v>
      </c>
      <c r="J14" s="41">
        <v>76</v>
      </c>
      <c r="K14" s="41">
        <v>51</v>
      </c>
      <c r="L14" s="41">
        <v>80</v>
      </c>
      <c r="M14" s="41">
        <v>60</v>
      </c>
      <c r="N14" s="41">
        <v>91</v>
      </c>
      <c r="O14" s="41">
        <v>72</v>
      </c>
      <c r="P14" s="41">
        <v>96</v>
      </c>
      <c r="Q14" s="41">
        <v>76</v>
      </c>
      <c r="R14" s="41">
        <v>32</v>
      </c>
      <c r="S14" s="41">
        <v>131</v>
      </c>
      <c r="T14" s="41">
        <v>81</v>
      </c>
      <c r="U14" s="41">
        <v>87</v>
      </c>
      <c r="V14" s="41">
        <v>149</v>
      </c>
      <c r="W14" s="41">
        <v>74</v>
      </c>
      <c r="X14" s="41">
        <v>115</v>
      </c>
      <c r="Y14" s="41">
        <v>77</v>
      </c>
      <c r="Z14" s="41">
        <v>69</v>
      </c>
      <c r="AA14" s="41">
        <v>17</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200</v>
      </c>
      <c r="K19" s="25">
        <v>66</v>
      </c>
      <c r="L19" s="25">
        <v>29</v>
      </c>
      <c r="M19" s="25">
        <v>100</v>
      </c>
      <c r="N19" s="25">
        <v>56</v>
      </c>
      <c r="O19" s="25">
        <v>102</v>
      </c>
      <c r="P19" s="25">
        <v>66</v>
      </c>
      <c r="Q19" s="25">
        <v>99</v>
      </c>
      <c r="R19" s="25">
        <v>63</v>
      </c>
      <c r="S19" s="25">
        <v>20</v>
      </c>
      <c r="T19" s="25">
        <v>145</v>
      </c>
      <c r="U19" s="25">
        <v>67</v>
      </c>
      <c r="V19" s="25">
        <v>101</v>
      </c>
      <c r="W19" s="25">
        <v>129</v>
      </c>
      <c r="X19" s="25">
        <v>81</v>
      </c>
      <c r="Y19" s="25">
        <v>17</v>
      </c>
      <c r="Z19" s="25">
        <v>0</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200</v>
      </c>
      <c r="K20" s="41">
        <v>66</v>
      </c>
      <c r="L20" s="41">
        <v>29</v>
      </c>
      <c r="M20" s="41">
        <v>100</v>
      </c>
      <c r="N20" s="41">
        <v>56</v>
      </c>
      <c r="O20" s="41">
        <v>102</v>
      </c>
      <c r="P20" s="41">
        <v>66</v>
      </c>
      <c r="Q20" s="41">
        <v>99</v>
      </c>
      <c r="R20" s="41">
        <v>63</v>
      </c>
      <c r="S20" s="41">
        <v>20</v>
      </c>
      <c r="T20" s="41">
        <v>145</v>
      </c>
      <c r="U20" s="41">
        <v>67</v>
      </c>
      <c r="V20" s="41">
        <v>101</v>
      </c>
      <c r="W20" s="41">
        <v>129</v>
      </c>
      <c r="X20" s="41">
        <v>81</v>
      </c>
      <c r="Y20" s="41">
        <v>17</v>
      </c>
      <c r="Z20" s="41">
        <v>0</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349</v>
      </c>
      <c r="K22" s="25">
        <v>269</v>
      </c>
      <c r="L22" s="25">
        <v>190</v>
      </c>
      <c r="M22" s="25">
        <v>224</v>
      </c>
      <c r="N22" s="25">
        <v>208</v>
      </c>
      <c r="O22" s="25">
        <v>228</v>
      </c>
      <c r="P22" s="25">
        <v>223</v>
      </c>
      <c r="Q22" s="25">
        <v>206</v>
      </c>
      <c r="R22" s="25">
        <v>221</v>
      </c>
      <c r="S22" s="25">
        <v>141</v>
      </c>
      <c r="T22" s="25">
        <v>230</v>
      </c>
      <c r="U22" s="25">
        <v>248</v>
      </c>
      <c r="V22" s="25">
        <v>202</v>
      </c>
      <c r="W22" s="25">
        <v>254</v>
      </c>
      <c r="X22" s="25">
        <v>212</v>
      </c>
      <c r="Y22" s="25">
        <v>115</v>
      </c>
      <c r="Z22" s="25">
        <v>108</v>
      </c>
      <c r="AA22" s="25">
        <v>87</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349</v>
      </c>
      <c r="K23" s="41">
        <v>269</v>
      </c>
      <c r="L23" s="41">
        <v>190</v>
      </c>
      <c r="M23" s="41">
        <v>224</v>
      </c>
      <c r="N23" s="41">
        <v>208</v>
      </c>
      <c r="O23" s="41">
        <v>228</v>
      </c>
      <c r="P23" s="41">
        <v>223</v>
      </c>
      <c r="Q23" s="41">
        <v>206</v>
      </c>
      <c r="R23" s="41">
        <v>221</v>
      </c>
      <c r="S23" s="41">
        <v>141</v>
      </c>
      <c r="T23" s="41">
        <v>230</v>
      </c>
      <c r="U23" s="41">
        <v>248</v>
      </c>
      <c r="V23" s="41">
        <v>202</v>
      </c>
      <c r="W23" s="41">
        <v>254</v>
      </c>
      <c r="X23" s="41">
        <v>212</v>
      </c>
      <c r="Y23" s="41">
        <v>115</v>
      </c>
      <c r="Z23" s="41">
        <v>108</v>
      </c>
      <c r="AA23" s="41">
        <v>87</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149</v>
      </c>
      <c r="K25" s="25">
        <v>146</v>
      </c>
      <c r="L25" s="25">
        <v>108</v>
      </c>
      <c r="M25" s="25">
        <v>66</v>
      </c>
      <c r="N25" s="25">
        <v>72</v>
      </c>
      <c r="O25" s="25">
        <v>82</v>
      </c>
      <c r="P25" s="25">
        <v>68</v>
      </c>
      <c r="Q25" s="25">
        <v>116</v>
      </c>
      <c r="R25" s="25">
        <v>48</v>
      </c>
      <c r="S25" s="25">
        <v>100</v>
      </c>
      <c r="T25" s="25">
        <v>56</v>
      </c>
      <c r="U25" s="25">
        <v>49</v>
      </c>
      <c r="V25" s="25">
        <v>145</v>
      </c>
      <c r="W25" s="25">
        <v>77</v>
      </c>
      <c r="X25" s="25">
        <v>123</v>
      </c>
      <c r="Y25" s="25">
        <v>114</v>
      </c>
      <c r="Z25" s="25">
        <v>5</v>
      </c>
      <c r="AA25" s="25">
        <v>21</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0.99935316946959896</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149</v>
      </c>
      <c r="K26" s="41">
        <v>146</v>
      </c>
      <c r="L26" s="41">
        <v>109</v>
      </c>
      <c r="M26" s="41">
        <v>66</v>
      </c>
      <c r="N26" s="41">
        <v>72</v>
      </c>
      <c r="O26" s="41">
        <v>82</v>
      </c>
      <c r="P26" s="41">
        <v>68</v>
      </c>
      <c r="Q26" s="41">
        <v>116</v>
      </c>
      <c r="R26" s="41">
        <v>48</v>
      </c>
      <c r="S26" s="41">
        <v>100</v>
      </c>
      <c r="T26" s="41">
        <v>56</v>
      </c>
      <c r="U26" s="41">
        <v>49</v>
      </c>
      <c r="V26" s="41">
        <v>145</v>
      </c>
      <c r="W26" s="41">
        <v>77</v>
      </c>
      <c r="X26" s="41">
        <v>123</v>
      </c>
      <c r="Y26" s="41">
        <v>114</v>
      </c>
      <c r="Z26" s="41">
        <v>5</v>
      </c>
      <c r="AA26" s="41">
        <v>21</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I7:BB7"/>
    <mergeCell ref="A1:BC1"/>
    <mergeCell ref="F2:G2"/>
    <mergeCell ref="A4:BC4"/>
    <mergeCell ref="A5:BC5"/>
    <mergeCell ref="E7:H7"/>
    <mergeCell ref="A6:A9"/>
    <mergeCell ref="B6:H6"/>
    <mergeCell ref="I6:X6"/>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01">
      <colorScale>
        <cfvo type="min"/>
        <cfvo type="percentile" val="50"/>
        <cfvo type="max"/>
        <color rgb="FFE98BD7"/>
        <color rgb="FFD5007F"/>
        <color rgb="FF950054"/>
      </colorScale>
    </cfRule>
  </conditionalFormatting>
  <conditionalFormatting sqref="BC10">
    <cfRule type="cellIs" dxfId="985" priority="15" operator="greaterThan">
      <formula>95%</formula>
    </cfRule>
    <cfRule type="cellIs" dxfId="984" priority="16" operator="greaterThanOrEqual">
      <formula>90%</formula>
    </cfRule>
    <cfRule type="cellIs" dxfId="983" priority="17" operator="lessThan">
      <formula>89.99%</formula>
    </cfRule>
  </conditionalFormatting>
  <conditionalFormatting sqref="BC13">
    <cfRule type="cellIs" dxfId="982" priority="12" operator="greaterThan">
      <formula>95%</formula>
    </cfRule>
    <cfRule type="cellIs" dxfId="981" priority="13" operator="greaterThanOrEqual">
      <formula>90%</formula>
    </cfRule>
    <cfRule type="cellIs" dxfId="980" priority="14" operator="lessThan">
      <formula>89.99%</formula>
    </cfRule>
  </conditionalFormatting>
  <conditionalFormatting sqref="BC16">
    <cfRule type="cellIs" dxfId="979" priority="9" operator="greaterThan">
      <formula>95%</formula>
    </cfRule>
    <cfRule type="cellIs" dxfId="978" priority="10" operator="greaterThanOrEqual">
      <formula>90%</formula>
    </cfRule>
    <cfRule type="cellIs" dxfId="977" priority="11" operator="lessThan">
      <formula>89.99%</formula>
    </cfRule>
  </conditionalFormatting>
  <conditionalFormatting sqref="BC19">
    <cfRule type="cellIs" dxfId="976" priority="6" operator="greaterThan">
      <formula>95%</formula>
    </cfRule>
    <cfRule type="cellIs" dxfId="975" priority="7" operator="greaterThanOrEqual">
      <formula>90%</formula>
    </cfRule>
    <cfRule type="cellIs" dxfId="974" priority="8" operator="lessThan">
      <formula>89.99%</formula>
    </cfRule>
  </conditionalFormatting>
  <conditionalFormatting sqref="BC22">
    <cfRule type="cellIs" dxfId="973" priority="1" operator="greaterThanOrEqual">
      <formula>100%</formula>
    </cfRule>
    <cfRule type="cellIs" dxfId="972" priority="2" operator="lessThan">
      <formula>99.99%</formula>
    </cfRule>
  </conditionalFormatting>
  <conditionalFormatting sqref="BC25">
    <cfRule type="cellIs" dxfId="971" priority="3" operator="greaterThan">
      <formula>95%</formula>
    </cfRule>
    <cfRule type="cellIs" dxfId="970" priority="4" operator="greaterThanOrEqual">
      <formula>90%</formula>
    </cfRule>
    <cfRule type="cellIs" dxfId="969" priority="5" operator="lessThan">
      <formula>89.99%</formula>
    </cfRule>
  </conditionalFormatting>
  <dataValidations count="1">
    <dataValidation showDropDown="1" showInputMessage="1" showErrorMessage="1" sqref="C21 G19:G23 G10:G11 G16:G17 G13:G14 G25:G26" xr:uid="{BE7E12C6-7B71-45E2-86FE-D94A1CF23E1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BO48"/>
  <sheetViews>
    <sheetView showGridLines="0" topLeftCell="R1" zoomScale="85" zoomScaleNormal="85" workbookViewId="0">
      <selection activeCell="BF25" sqref="BF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10</v>
      </c>
      <c r="F2" s="113" t="s">
        <v>92</v>
      </c>
      <c r="G2" s="113"/>
      <c r="H2" s="22">
        <v>151051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82</v>
      </c>
      <c r="K10" s="25">
        <v>72</v>
      </c>
      <c r="L10" s="25">
        <v>51</v>
      </c>
      <c r="M10" s="25">
        <v>75</v>
      </c>
      <c r="N10" s="25">
        <v>70</v>
      </c>
      <c r="O10" s="25">
        <v>88</v>
      </c>
      <c r="P10" s="25">
        <v>89</v>
      </c>
      <c r="Q10" s="25">
        <v>79</v>
      </c>
      <c r="R10" s="25">
        <v>66</v>
      </c>
      <c r="S10" s="25">
        <v>76</v>
      </c>
      <c r="T10" s="25">
        <v>93</v>
      </c>
      <c r="U10" s="25">
        <v>72</v>
      </c>
      <c r="V10" s="25">
        <v>97</v>
      </c>
      <c r="W10" s="25">
        <v>85</v>
      </c>
      <c r="X10" s="25">
        <v>90</v>
      </c>
      <c r="Y10" s="25">
        <v>87</v>
      </c>
      <c r="Z10" s="25">
        <v>52</v>
      </c>
      <c r="AA10" s="25">
        <v>13</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82</v>
      </c>
      <c r="K11" s="41">
        <v>72</v>
      </c>
      <c r="L11" s="41">
        <v>51</v>
      </c>
      <c r="M11" s="41">
        <v>75</v>
      </c>
      <c r="N11" s="41">
        <v>70</v>
      </c>
      <c r="O11" s="41">
        <v>88</v>
      </c>
      <c r="P11" s="41">
        <v>89</v>
      </c>
      <c r="Q11" s="41">
        <v>79</v>
      </c>
      <c r="R11" s="41">
        <v>66</v>
      </c>
      <c r="S11" s="41">
        <v>76</v>
      </c>
      <c r="T11" s="41">
        <v>93</v>
      </c>
      <c r="U11" s="41">
        <v>72</v>
      </c>
      <c r="V11" s="41">
        <v>97</v>
      </c>
      <c r="W11" s="41">
        <v>85</v>
      </c>
      <c r="X11" s="41">
        <v>90</v>
      </c>
      <c r="Y11" s="41">
        <v>87</v>
      </c>
      <c r="Z11" s="41">
        <v>52</v>
      </c>
      <c r="AA11" s="41">
        <v>13</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812</v>
      </c>
      <c r="K13" s="25">
        <v>707</v>
      </c>
      <c r="L13" s="25">
        <v>502</v>
      </c>
      <c r="M13" s="25">
        <v>745</v>
      </c>
      <c r="N13" s="25">
        <v>700</v>
      </c>
      <c r="O13" s="25">
        <v>883</v>
      </c>
      <c r="P13" s="25">
        <v>891</v>
      </c>
      <c r="Q13" s="25">
        <v>789</v>
      </c>
      <c r="R13" s="25">
        <v>652</v>
      </c>
      <c r="S13" s="25">
        <v>753</v>
      </c>
      <c r="T13" s="25">
        <v>931</v>
      </c>
      <c r="U13" s="25">
        <v>720</v>
      </c>
      <c r="V13" s="25">
        <v>967</v>
      </c>
      <c r="W13" s="25">
        <v>848</v>
      </c>
      <c r="X13" s="25">
        <v>901</v>
      </c>
      <c r="Y13" s="25">
        <v>862</v>
      </c>
      <c r="Z13" s="25">
        <v>515</v>
      </c>
      <c r="AA13" s="25">
        <v>129</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0.99543686415320165</v>
      </c>
    </row>
    <row r="14" spans="1:67" s="3" customFormat="1" ht="50.1" customHeight="1" x14ac:dyDescent="0.2">
      <c r="A14" s="132"/>
      <c r="B14" s="133"/>
      <c r="C14" s="128"/>
      <c r="D14" s="129"/>
      <c r="E14" s="128"/>
      <c r="F14" s="130"/>
      <c r="G14" s="131"/>
      <c r="H14" s="27" t="str">
        <f>'PANEL DE CONTROL DISTRITAL'!H13</f>
        <v>Número de trámites aplicados</v>
      </c>
      <c r="I14" s="41">
        <v>0</v>
      </c>
      <c r="J14" s="41">
        <v>816</v>
      </c>
      <c r="K14" s="41">
        <v>723</v>
      </c>
      <c r="L14" s="41">
        <v>506</v>
      </c>
      <c r="M14" s="41">
        <v>747</v>
      </c>
      <c r="N14" s="41">
        <v>700</v>
      </c>
      <c r="O14" s="41">
        <v>884</v>
      </c>
      <c r="P14" s="41">
        <v>894</v>
      </c>
      <c r="Q14" s="41">
        <v>792</v>
      </c>
      <c r="R14" s="41">
        <v>655</v>
      </c>
      <c r="S14" s="41">
        <v>757</v>
      </c>
      <c r="T14" s="41">
        <v>932</v>
      </c>
      <c r="U14" s="41">
        <v>720</v>
      </c>
      <c r="V14" s="41">
        <v>969</v>
      </c>
      <c r="W14" s="41">
        <v>850</v>
      </c>
      <c r="X14" s="41">
        <v>903</v>
      </c>
      <c r="Y14" s="41">
        <v>867</v>
      </c>
      <c r="Z14" s="41">
        <v>524</v>
      </c>
      <c r="AA14" s="41">
        <v>129</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1</v>
      </c>
      <c r="N16" s="25">
        <v>0</v>
      </c>
      <c r="O16" s="25">
        <v>0</v>
      </c>
      <c r="P16" s="25">
        <v>1</v>
      </c>
      <c r="Q16" s="25">
        <v>1</v>
      </c>
      <c r="R16" s="25">
        <v>1</v>
      </c>
      <c r="S16" s="25">
        <v>1</v>
      </c>
      <c r="T16" s="25">
        <v>1</v>
      </c>
      <c r="U16" s="25">
        <v>1</v>
      </c>
      <c r="V16" s="25">
        <v>0</v>
      </c>
      <c r="W16" s="25">
        <v>0</v>
      </c>
      <c r="X16" s="25">
        <v>1</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1</v>
      </c>
      <c r="N17" s="41">
        <v>0</v>
      </c>
      <c r="O17" s="41">
        <v>0</v>
      </c>
      <c r="P17" s="41">
        <v>1</v>
      </c>
      <c r="Q17" s="41">
        <v>1</v>
      </c>
      <c r="R17" s="41">
        <v>1</v>
      </c>
      <c r="S17" s="41">
        <v>1</v>
      </c>
      <c r="T17" s="41">
        <v>1</v>
      </c>
      <c r="U17" s="41">
        <v>1</v>
      </c>
      <c r="V17" s="41">
        <v>0</v>
      </c>
      <c r="W17" s="41">
        <v>0</v>
      </c>
      <c r="X17" s="41">
        <v>1</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918</v>
      </c>
      <c r="K19" s="25">
        <v>933</v>
      </c>
      <c r="L19" s="25">
        <v>357</v>
      </c>
      <c r="M19" s="25">
        <v>852</v>
      </c>
      <c r="N19" s="25">
        <v>614</v>
      </c>
      <c r="O19" s="25">
        <v>893</v>
      </c>
      <c r="P19" s="25">
        <v>864</v>
      </c>
      <c r="Q19" s="25">
        <v>879</v>
      </c>
      <c r="R19" s="25">
        <v>756</v>
      </c>
      <c r="S19" s="25">
        <v>718</v>
      </c>
      <c r="T19" s="25">
        <v>974</v>
      </c>
      <c r="U19" s="25">
        <v>724</v>
      </c>
      <c r="V19" s="25">
        <v>774</v>
      </c>
      <c r="W19" s="25">
        <v>917</v>
      </c>
      <c r="X19" s="25">
        <v>894</v>
      </c>
      <c r="Y19" s="25">
        <v>861</v>
      </c>
      <c r="Z19" s="25">
        <v>644</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918</v>
      </c>
      <c r="K20" s="41">
        <v>933</v>
      </c>
      <c r="L20" s="41">
        <v>357</v>
      </c>
      <c r="M20" s="41">
        <v>852</v>
      </c>
      <c r="N20" s="41">
        <v>614</v>
      </c>
      <c r="O20" s="41">
        <v>893</v>
      </c>
      <c r="P20" s="41">
        <v>864</v>
      </c>
      <c r="Q20" s="41">
        <v>879</v>
      </c>
      <c r="R20" s="41">
        <v>756</v>
      </c>
      <c r="S20" s="41">
        <v>718</v>
      </c>
      <c r="T20" s="41">
        <v>974</v>
      </c>
      <c r="U20" s="41">
        <v>724</v>
      </c>
      <c r="V20" s="41">
        <v>774</v>
      </c>
      <c r="W20" s="41">
        <v>917</v>
      </c>
      <c r="X20" s="41">
        <v>894</v>
      </c>
      <c r="Y20" s="41">
        <v>861</v>
      </c>
      <c r="Z20" s="41">
        <v>644</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1090</v>
      </c>
      <c r="K22" s="25">
        <v>1151</v>
      </c>
      <c r="L22" s="25">
        <v>884</v>
      </c>
      <c r="M22" s="25">
        <v>1074</v>
      </c>
      <c r="N22" s="25">
        <v>1034</v>
      </c>
      <c r="O22" s="25">
        <v>1259</v>
      </c>
      <c r="P22" s="25">
        <v>1140</v>
      </c>
      <c r="Q22" s="25">
        <v>1204</v>
      </c>
      <c r="R22" s="25">
        <v>1333</v>
      </c>
      <c r="S22" s="25">
        <v>1246</v>
      </c>
      <c r="T22" s="25">
        <v>1280</v>
      </c>
      <c r="U22" s="25">
        <v>1312</v>
      </c>
      <c r="V22" s="25">
        <v>1275</v>
      </c>
      <c r="W22" s="25">
        <v>1410</v>
      </c>
      <c r="X22" s="25">
        <v>1383</v>
      </c>
      <c r="Y22" s="25">
        <v>1253</v>
      </c>
      <c r="Z22" s="25">
        <v>1157</v>
      </c>
      <c r="AA22" s="25">
        <v>949</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1090</v>
      </c>
      <c r="K23" s="41">
        <v>1151</v>
      </c>
      <c r="L23" s="41">
        <v>884</v>
      </c>
      <c r="M23" s="41">
        <v>1074</v>
      </c>
      <c r="N23" s="41">
        <v>1034</v>
      </c>
      <c r="O23" s="41">
        <v>1259</v>
      </c>
      <c r="P23" s="41">
        <v>1140</v>
      </c>
      <c r="Q23" s="41">
        <v>1204</v>
      </c>
      <c r="R23" s="41">
        <v>1333</v>
      </c>
      <c r="S23" s="41">
        <v>1246</v>
      </c>
      <c r="T23" s="41">
        <v>1280</v>
      </c>
      <c r="U23" s="41">
        <v>1312</v>
      </c>
      <c r="V23" s="41">
        <v>1275</v>
      </c>
      <c r="W23" s="41">
        <v>1410</v>
      </c>
      <c r="X23" s="41">
        <v>1383</v>
      </c>
      <c r="Y23" s="41">
        <v>1253</v>
      </c>
      <c r="Z23" s="41">
        <v>1157</v>
      </c>
      <c r="AA23" s="41">
        <v>949</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930</v>
      </c>
      <c r="K25" s="25">
        <v>872</v>
      </c>
      <c r="L25" s="25">
        <v>624</v>
      </c>
      <c r="M25" s="25">
        <v>662</v>
      </c>
      <c r="N25" s="25">
        <v>654</v>
      </c>
      <c r="O25" s="25">
        <v>668</v>
      </c>
      <c r="P25" s="25">
        <v>977</v>
      </c>
      <c r="Q25" s="25">
        <v>815</v>
      </c>
      <c r="R25" s="25">
        <v>627</v>
      </c>
      <c r="S25" s="25">
        <v>805</v>
      </c>
      <c r="T25" s="25">
        <v>940</v>
      </c>
      <c r="U25" s="25">
        <v>692</v>
      </c>
      <c r="V25" s="25">
        <v>806</v>
      </c>
      <c r="W25" s="25">
        <v>782</v>
      </c>
      <c r="X25" s="25">
        <v>921</v>
      </c>
      <c r="Y25" s="25">
        <v>991</v>
      </c>
      <c r="Z25" s="25">
        <v>735</v>
      </c>
      <c r="AA25" s="25">
        <v>208</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930</v>
      </c>
      <c r="K26" s="41">
        <v>872</v>
      </c>
      <c r="L26" s="41">
        <v>624</v>
      </c>
      <c r="M26" s="41">
        <v>662</v>
      </c>
      <c r="N26" s="41">
        <v>654</v>
      </c>
      <c r="O26" s="41">
        <v>668</v>
      </c>
      <c r="P26" s="41">
        <v>977</v>
      </c>
      <c r="Q26" s="41">
        <v>815</v>
      </c>
      <c r="R26" s="41">
        <v>627</v>
      </c>
      <c r="S26" s="41">
        <v>805</v>
      </c>
      <c r="T26" s="41">
        <v>940</v>
      </c>
      <c r="U26" s="41">
        <v>692</v>
      </c>
      <c r="V26" s="41">
        <v>806</v>
      </c>
      <c r="W26" s="41">
        <v>782</v>
      </c>
      <c r="X26" s="41">
        <v>921</v>
      </c>
      <c r="Y26" s="41">
        <v>991</v>
      </c>
      <c r="Z26" s="41">
        <v>735</v>
      </c>
      <c r="AA26" s="41">
        <v>208</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02">
      <colorScale>
        <cfvo type="min"/>
        <cfvo type="percentile" val="50"/>
        <cfvo type="max"/>
        <color rgb="FFE98BD7"/>
        <color rgb="FFD5007F"/>
        <color rgb="FF950054"/>
      </colorScale>
    </cfRule>
  </conditionalFormatting>
  <conditionalFormatting sqref="BC10">
    <cfRule type="cellIs" dxfId="968" priority="18" operator="greaterThan">
      <formula>95%</formula>
    </cfRule>
    <cfRule type="cellIs" dxfId="967" priority="19" operator="greaterThanOrEqual">
      <formula>90%</formula>
    </cfRule>
    <cfRule type="cellIs" dxfId="966" priority="20" operator="lessThan">
      <formula>89.99%</formula>
    </cfRule>
  </conditionalFormatting>
  <conditionalFormatting sqref="BC13">
    <cfRule type="cellIs" dxfId="965" priority="15" operator="greaterThan">
      <formula>95%</formula>
    </cfRule>
    <cfRule type="cellIs" dxfId="964" priority="16" operator="greaterThanOrEqual">
      <formula>90%</formula>
    </cfRule>
    <cfRule type="cellIs" dxfId="963" priority="17" operator="lessThan">
      <formula>89.99%</formula>
    </cfRule>
  </conditionalFormatting>
  <conditionalFormatting sqref="BC16">
    <cfRule type="cellIs" dxfId="962" priority="12" operator="greaterThan">
      <formula>95%</formula>
    </cfRule>
    <cfRule type="cellIs" dxfId="961" priority="13" operator="greaterThanOrEqual">
      <formula>90%</formula>
    </cfRule>
    <cfRule type="cellIs" dxfId="960" priority="14" operator="lessThan">
      <formula>89.99%</formula>
    </cfRule>
  </conditionalFormatting>
  <conditionalFormatting sqref="BC19">
    <cfRule type="cellIs" dxfId="959" priority="9" operator="greaterThan">
      <formula>95%</formula>
    </cfRule>
    <cfRule type="cellIs" dxfId="958" priority="10" operator="greaterThanOrEqual">
      <formula>90%</formula>
    </cfRule>
    <cfRule type="cellIs" dxfId="957" priority="11" operator="lessThan">
      <formula>89.99%</formula>
    </cfRule>
  </conditionalFormatting>
  <conditionalFormatting sqref="BC22">
    <cfRule type="cellIs" dxfId="956" priority="1" operator="greaterThanOrEqual">
      <formula>100%</formula>
    </cfRule>
    <cfRule type="cellIs" dxfId="955" priority="2" operator="lessThan">
      <formula>99.99%</formula>
    </cfRule>
  </conditionalFormatting>
  <conditionalFormatting sqref="BC25">
    <cfRule type="cellIs" dxfId="954" priority="3" operator="greaterThan">
      <formula>95%</formula>
    </cfRule>
    <cfRule type="cellIs" dxfId="953" priority="4" operator="greaterThanOrEqual">
      <formula>90%</formula>
    </cfRule>
    <cfRule type="cellIs" dxfId="952" priority="5" operator="lessThan">
      <formula>89.99%</formula>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BO48"/>
  <sheetViews>
    <sheetView showGridLines="0" topLeftCell="R1" zoomScale="85" zoomScaleNormal="85" workbookViewId="0">
      <selection activeCell="AB10" sqref="AB10:AD11"/>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11</v>
      </c>
      <c r="F2" s="113" t="s">
        <v>92</v>
      </c>
      <c r="G2" s="113"/>
      <c r="H2" s="22">
        <v>151151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107</v>
      </c>
      <c r="K10" s="25">
        <v>93</v>
      </c>
      <c r="L10" s="25">
        <v>68</v>
      </c>
      <c r="M10" s="25">
        <v>103</v>
      </c>
      <c r="N10" s="25">
        <v>87</v>
      </c>
      <c r="O10" s="25">
        <v>106</v>
      </c>
      <c r="P10" s="25">
        <v>105</v>
      </c>
      <c r="Q10" s="25">
        <v>95</v>
      </c>
      <c r="R10" s="25">
        <v>71</v>
      </c>
      <c r="S10" s="25">
        <v>89</v>
      </c>
      <c r="T10" s="25">
        <v>112</v>
      </c>
      <c r="U10" s="25">
        <v>80</v>
      </c>
      <c r="V10" s="25">
        <v>119</v>
      </c>
      <c r="W10" s="25">
        <v>121</v>
      </c>
      <c r="X10" s="25">
        <v>114</v>
      </c>
      <c r="Y10" s="25">
        <v>105</v>
      </c>
      <c r="Z10" s="25">
        <v>85</v>
      </c>
      <c r="AA10" s="25">
        <v>19</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107</v>
      </c>
      <c r="K11" s="41">
        <v>93</v>
      </c>
      <c r="L11" s="41">
        <v>68</v>
      </c>
      <c r="M11" s="41">
        <v>103</v>
      </c>
      <c r="N11" s="41">
        <v>87</v>
      </c>
      <c r="O11" s="41">
        <v>106</v>
      </c>
      <c r="P11" s="41">
        <v>105</v>
      </c>
      <c r="Q11" s="41">
        <v>95</v>
      </c>
      <c r="R11" s="41">
        <v>71</v>
      </c>
      <c r="S11" s="41">
        <v>89</v>
      </c>
      <c r="T11" s="41">
        <v>112</v>
      </c>
      <c r="U11" s="41">
        <v>80</v>
      </c>
      <c r="V11" s="41">
        <v>119</v>
      </c>
      <c r="W11" s="41">
        <v>121</v>
      </c>
      <c r="X11" s="41">
        <v>114</v>
      </c>
      <c r="Y11" s="41">
        <v>105</v>
      </c>
      <c r="Z11" s="41">
        <v>85</v>
      </c>
      <c r="AA11" s="41">
        <v>19</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1075</v>
      </c>
      <c r="K13" s="25">
        <v>922</v>
      </c>
      <c r="L13" s="25">
        <v>664</v>
      </c>
      <c r="M13" s="25">
        <v>1034</v>
      </c>
      <c r="N13" s="25">
        <v>859</v>
      </c>
      <c r="O13" s="25">
        <v>1057</v>
      </c>
      <c r="P13" s="25">
        <v>1044</v>
      </c>
      <c r="Q13" s="25">
        <v>949</v>
      </c>
      <c r="R13" s="25">
        <v>713</v>
      </c>
      <c r="S13" s="25">
        <v>895</v>
      </c>
      <c r="T13" s="25">
        <v>1123</v>
      </c>
      <c r="U13" s="25">
        <v>799</v>
      </c>
      <c r="V13" s="25">
        <v>1195</v>
      </c>
      <c r="W13" s="25">
        <v>1209</v>
      </c>
      <c r="X13" s="25">
        <v>1144</v>
      </c>
      <c r="Y13" s="25">
        <v>1052</v>
      </c>
      <c r="Z13" s="25">
        <v>85</v>
      </c>
      <c r="AA13" s="25">
        <v>196</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0.99682559442300511</v>
      </c>
    </row>
    <row r="14" spans="1:67" s="3" customFormat="1" ht="50.1" customHeight="1" x14ac:dyDescent="0.2">
      <c r="A14" s="132"/>
      <c r="B14" s="133"/>
      <c r="C14" s="128"/>
      <c r="D14" s="129"/>
      <c r="E14" s="128"/>
      <c r="F14" s="130"/>
      <c r="G14" s="131"/>
      <c r="H14" s="27" t="str">
        <f>'PANEL DE CONTROL DISTRITAL'!H13</f>
        <v>Número de trámites aplicados</v>
      </c>
      <c r="I14" s="41">
        <v>0</v>
      </c>
      <c r="J14" s="41">
        <v>1079</v>
      </c>
      <c r="K14" s="41">
        <v>930</v>
      </c>
      <c r="L14" s="41">
        <v>668</v>
      </c>
      <c r="M14" s="41">
        <v>1037</v>
      </c>
      <c r="N14" s="41">
        <v>859</v>
      </c>
      <c r="O14" s="41">
        <v>1062</v>
      </c>
      <c r="P14" s="41">
        <v>1046</v>
      </c>
      <c r="Q14" s="41">
        <v>954</v>
      </c>
      <c r="R14" s="41">
        <v>716</v>
      </c>
      <c r="S14" s="41">
        <v>898</v>
      </c>
      <c r="T14" s="41">
        <v>1126</v>
      </c>
      <c r="U14" s="41">
        <v>802</v>
      </c>
      <c r="V14" s="41">
        <v>1198</v>
      </c>
      <c r="W14" s="41">
        <v>1214</v>
      </c>
      <c r="X14" s="41">
        <v>1144</v>
      </c>
      <c r="Y14" s="41">
        <v>1052</v>
      </c>
      <c r="Z14" s="41">
        <v>85</v>
      </c>
      <c r="AA14" s="41">
        <v>196</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1</v>
      </c>
      <c r="N16" s="25">
        <v>0</v>
      </c>
      <c r="O16" s="25">
        <v>0</v>
      </c>
      <c r="P16" s="25">
        <v>1</v>
      </c>
      <c r="Q16" s="25">
        <v>1</v>
      </c>
      <c r="R16" s="25">
        <v>0</v>
      </c>
      <c r="S16" s="25">
        <v>1</v>
      </c>
      <c r="T16" s="25">
        <v>1</v>
      </c>
      <c r="U16" s="25">
        <v>1</v>
      </c>
      <c r="V16" s="25">
        <v>0</v>
      </c>
      <c r="W16" s="25">
        <v>0</v>
      </c>
      <c r="X16" s="25">
        <v>1</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1</v>
      </c>
      <c r="N17" s="41">
        <v>0</v>
      </c>
      <c r="O17" s="41">
        <v>0</v>
      </c>
      <c r="P17" s="41">
        <v>1</v>
      </c>
      <c r="Q17" s="41">
        <v>1</v>
      </c>
      <c r="R17" s="41">
        <v>0</v>
      </c>
      <c r="S17" s="41">
        <v>1</v>
      </c>
      <c r="T17" s="41">
        <v>1</v>
      </c>
      <c r="U17" s="41">
        <v>1</v>
      </c>
      <c r="V17" s="41">
        <v>0</v>
      </c>
      <c r="W17" s="41">
        <v>0</v>
      </c>
      <c r="X17" s="41">
        <v>1</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1077</v>
      </c>
      <c r="K19" s="25">
        <v>1256</v>
      </c>
      <c r="L19" s="25">
        <v>461</v>
      </c>
      <c r="M19" s="25">
        <v>1153</v>
      </c>
      <c r="N19" s="25">
        <v>858</v>
      </c>
      <c r="O19" s="25">
        <v>1044</v>
      </c>
      <c r="P19" s="25">
        <v>1043</v>
      </c>
      <c r="Q19" s="25">
        <v>1020</v>
      </c>
      <c r="R19" s="25">
        <v>854</v>
      </c>
      <c r="S19" s="25">
        <v>884</v>
      </c>
      <c r="T19" s="25">
        <v>714</v>
      </c>
      <c r="U19" s="25">
        <v>886</v>
      </c>
      <c r="V19" s="25">
        <v>1306</v>
      </c>
      <c r="W19" s="25">
        <v>944</v>
      </c>
      <c r="X19" s="25">
        <v>1636</v>
      </c>
      <c r="Y19" s="25">
        <v>907</v>
      </c>
      <c r="Z19" s="25">
        <v>634</v>
      </c>
      <c r="AA19" s="25">
        <v>249</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1077</v>
      </c>
      <c r="K20" s="41">
        <v>1256</v>
      </c>
      <c r="L20" s="41">
        <v>461</v>
      </c>
      <c r="M20" s="41">
        <v>1153</v>
      </c>
      <c r="N20" s="41">
        <v>858</v>
      </c>
      <c r="O20" s="41">
        <v>1044</v>
      </c>
      <c r="P20" s="41">
        <v>1043</v>
      </c>
      <c r="Q20" s="41">
        <v>1020</v>
      </c>
      <c r="R20" s="41">
        <v>854</v>
      </c>
      <c r="S20" s="41">
        <v>884</v>
      </c>
      <c r="T20" s="41">
        <v>714</v>
      </c>
      <c r="U20" s="41">
        <v>886</v>
      </c>
      <c r="V20" s="41">
        <v>1306</v>
      </c>
      <c r="W20" s="41">
        <v>944</v>
      </c>
      <c r="X20" s="41">
        <v>1636</v>
      </c>
      <c r="Y20" s="41">
        <v>907</v>
      </c>
      <c r="Z20" s="41">
        <v>634</v>
      </c>
      <c r="AA20" s="41">
        <v>249</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1587</v>
      </c>
      <c r="K22" s="25">
        <v>1710</v>
      </c>
      <c r="L22" s="25">
        <v>1245</v>
      </c>
      <c r="M22" s="25">
        <v>1625</v>
      </c>
      <c r="N22" s="25">
        <v>1540</v>
      </c>
      <c r="O22" s="25">
        <v>1707</v>
      </c>
      <c r="P22" s="25">
        <v>1694</v>
      </c>
      <c r="Q22" s="25">
        <v>1726</v>
      </c>
      <c r="R22" s="25">
        <v>1768</v>
      </c>
      <c r="S22" s="25">
        <v>1718</v>
      </c>
      <c r="T22" s="25">
        <v>1450</v>
      </c>
      <c r="U22" s="25">
        <v>1394</v>
      </c>
      <c r="V22" s="25">
        <v>1793</v>
      </c>
      <c r="W22" s="25">
        <v>1649</v>
      </c>
      <c r="X22" s="25">
        <v>2187</v>
      </c>
      <c r="Y22" s="25">
        <v>2005</v>
      </c>
      <c r="Z22" s="25">
        <v>1624</v>
      </c>
      <c r="AA22" s="25">
        <v>1630</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1587</v>
      </c>
      <c r="K23" s="41">
        <v>1710</v>
      </c>
      <c r="L23" s="41">
        <v>1245</v>
      </c>
      <c r="M23" s="41">
        <v>1625</v>
      </c>
      <c r="N23" s="41">
        <v>1540</v>
      </c>
      <c r="O23" s="41">
        <v>1707</v>
      </c>
      <c r="P23" s="41">
        <v>1694</v>
      </c>
      <c r="Q23" s="41">
        <v>1726</v>
      </c>
      <c r="R23" s="41">
        <v>1768</v>
      </c>
      <c r="S23" s="41">
        <v>1718</v>
      </c>
      <c r="T23" s="41">
        <v>1450</v>
      </c>
      <c r="U23" s="41">
        <v>1394</v>
      </c>
      <c r="V23" s="41">
        <v>1793</v>
      </c>
      <c r="W23" s="41">
        <v>1649</v>
      </c>
      <c r="X23" s="41">
        <v>2187</v>
      </c>
      <c r="Y23" s="41">
        <v>2005</v>
      </c>
      <c r="Z23" s="41">
        <v>1624</v>
      </c>
      <c r="AA23" s="41">
        <v>1630</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15"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1132</v>
      </c>
      <c r="K25" s="25">
        <v>1133</v>
      </c>
      <c r="L25" s="25">
        <v>926</v>
      </c>
      <c r="M25" s="25">
        <v>773</v>
      </c>
      <c r="N25" s="25">
        <v>943</v>
      </c>
      <c r="O25" s="25">
        <v>877</v>
      </c>
      <c r="P25" s="25">
        <v>1048</v>
      </c>
      <c r="Q25" s="25">
        <v>988</v>
      </c>
      <c r="R25" s="25">
        <v>812</v>
      </c>
      <c r="S25" s="25">
        <v>934</v>
      </c>
      <c r="T25" s="25">
        <v>982</v>
      </c>
      <c r="U25" s="25">
        <v>942</v>
      </c>
      <c r="V25" s="25">
        <v>895</v>
      </c>
      <c r="W25" s="25">
        <v>1088</v>
      </c>
      <c r="X25" s="25">
        <v>1098</v>
      </c>
      <c r="Y25" s="25">
        <v>1089</v>
      </c>
      <c r="Z25" s="25">
        <v>1002</v>
      </c>
      <c r="AA25" s="25">
        <v>243</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0.99988170580233038</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1132</v>
      </c>
      <c r="K26" s="41">
        <v>1133</v>
      </c>
      <c r="L26" s="41">
        <v>926</v>
      </c>
      <c r="M26" s="41">
        <v>773</v>
      </c>
      <c r="N26" s="41">
        <v>943</v>
      </c>
      <c r="O26" s="41">
        <v>879</v>
      </c>
      <c r="P26" s="41">
        <v>1048</v>
      </c>
      <c r="Q26" s="41">
        <v>988</v>
      </c>
      <c r="R26" s="41">
        <v>812</v>
      </c>
      <c r="S26" s="41">
        <v>934</v>
      </c>
      <c r="T26" s="41">
        <v>982</v>
      </c>
      <c r="U26" s="41">
        <v>942</v>
      </c>
      <c r="V26" s="41">
        <v>895</v>
      </c>
      <c r="W26" s="41">
        <v>1088</v>
      </c>
      <c r="X26" s="41">
        <v>1098</v>
      </c>
      <c r="Y26" s="41">
        <v>1089</v>
      </c>
      <c r="Z26" s="41">
        <v>1002</v>
      </c>
      <c r="AA26" s="41">
        <v>243</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28.5"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03">
      <colorScale>
        <cfvo type="min"/>
        <cfvo type="percentile" val="50"/>
        <cfvo type="max"/>
        <color rgb="FFE98BD7"/>
        <color rgb="FFD5007F"/>
        <color rgb="FF950054"/>
      </colorScale>
    </cfRule>
  </conditionalFormatting>
  <conditionalFormatting sqref="BC10">
    <cfRule type="cellIs" dxfId="934" priority="18" operator="greaterThan">
      <formula>95%</formula>
    </cfRule>
    <cfRule type="cellIs" dxfId="933" priority="19" operator="greaterThanOrEqual">
      <formula>90%</formula>
    </cfRule>
    <cfRule type="cellIs" dxfId="932" priority="20" operator="lessThan">
      <formula>89.99%</formula>
    </cfRule>
  </conditionalFormatting>
  <conditionalFormatting sqref="BC13">
    <cfRule type="cellIs" dxfId="931" priority="15" operator="greaterThan">
      <formula>95%</formula>
    </cfRule>
    <cfRule type="cellIs" dxfId="930" priority="16" operator="greaterThanOrEqual">
      <formula>90%</formula>
    </cfRule>
    <cfRule type="cellIs" dxfId="929" priority="17" operator="lessThan">
      <formula>89.99%</formula>
    </cfRule>
  </conditionalFormatting>
  <conditionalFormatting sqref="BC16">
    <cfRule type="cellIs" dxfId="928" priority="12" operator="greaterThan">
      <formula>95%</formula>
    </cfRule>
    <cfRule type="cellIs" dxfId="927" priority="13" operator="greaterThanOrEqual">
      <formula>90%</formula>
    </cfRule>
    <cfRule type="cellIs" dxfId="926" priority="14" operator="lessThan">
      <formula>89.99%</formula>
    </cfRule>
  </conditionalFormatting>
  <conditionalFormatting sqref="BC19">
    <cfRule type="cellIs" dxfId="925" priority="9" operator="greaterThan">
      <formula>95%</formula>
    </cfRule>
    <cfRule type="cellIs" dxfId="924" priority="10" operator="greaterThanOrEqual">
      <formula>90%</formula>
    </cfRule>
    <cfRule type="cellIs" dxfId="923" priority="11" operator="lessThan">
      <formula>89.99%</formula>
    </cfRule>
  </conditionalFormatting>
  <conditionalFormatting sqref="BC22">
    <cfRule type="cellIs" dxfId="922" priority="1" operator="greaterThanOrEqual">
      <formula>100%</formula>
    </cfRule>
    <cfRule type="cellIs" dxfId="921" priority="2" operator="lessThan">
      <formula>99.99%</formula>
    </cfRule>
  </conditionalFormatting>
  <conditionalFormatting sqref="BC25">
    <cfRule type="cellIs" dxfId="920" priority="3" operator="greaterThan">
      <formula>95%</formula>
    </cfRule>
    <cfRule type="cellIs" dxfId="919" priority="4" operator="greaterThanOrEqual">
      <formula>90%</formula>
    </cfRule>
    <cfRule type="cellIs" dxfId="918" priority="5" operator="lessThan">
      <formula>89.99%</formula>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BO48"/>
  <sheetViews>
    <sheetView showGridLines="0" topLeftCell="W16" zoomScale="70" zoomScaleNormal="70" workbookViewId="0">
      <selection activeCell="BE25" sqref="BE25"/>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12</v>
      </c>
      <c r="F2" s="113" t="s">
        <v>92</v>
      </c>
      <c r="G2" s="113"/>
      <c r="H2" s="22">
        <v>151251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58</v>
      </c>
      <c r="K10" s="25">
        <v>55</v>
      </c>
      <c r="L10" s="25">
        <v>49</v>
      </c>
      <c r="M10" s="25">
        <v>82</v>
      </c>
      <c r="N10" s="25">
        <v>60</v>
      </c>
      <c r="O10" s="25">
        <v>87</v>
      </c>
      <c r="P10" s="25">
        <v>83</v>
      </c>
      <c r="Q10" s="25">
        <v>77</v>
      </c>
      <c r="R10" s="25">
        <v>57</v>
      </c>
      <c r="S10" s="25">
        <v>77</v>
      </c>
      <c r="T10" s="25">
        <v>92</v>
      </c>
      <c r="U10" s="25">
        <v>79</v>
      </c>
      <c r="V10" s="25">
        <v>100</v>
      </c>
      <c r="W10" s="25">
        <v>97</v>
      </c>
      <c r="X10" s="25">
        <v>86</v>
      </c>
      <c r="Y10" s="25">
        <v>87</v>
      </c>
      <c r="Z10" s="25">
        <v>78</v>
      </c>
      <c r="AA10" s="25">
        <v>24</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58</v>
      </c>
      <c r="K11" s="41">
        <v>55</v>
      </c>
      <c r="L11" s="41">
        <v>49</v>
      </c>
      <c r="M11" s="41">
        <v>82</v>
      </c>
      <c r="N11" s="41">
        <v>60</v>
      </c>
      <c r="O11" s="41">
        <v>87</v>
      </c>
      <c r="P11" s="41">
        <v>83</v>
      </c>
      <c r="Q11" s="41">
        <v>77</v>
      </c>
      <c r="R11" s="41">
        <v>57</v>
      </c>
      <c r="S11" s="41">
        <v>77</v>
      </c>
      <c r="T11" s="41">
        <v>92</v>
      </c>
      <c r="U11" s="41">
        <v>79</v>
      </c>
      <c r="V11" s="41">
        <v>100</v>
      </c>
      <c r="W11" s="41">
        <v>97</v>
      </c>
      <c r="X11" s="41">
        <v>86</v>
      </c>
      <c r="Y11" s="41">
        <v>87</v>
      </c>
      <c r="Z11" s="41">
        <v>78</v>
      </c>
      <c r="AA11" s="41">
        <v>24</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571</v>
      </c>
      <c r="K13" s="25">
        <v>537</v>
      </c>
      <c r="L13" s="25">
        <v>484</v>
      </c>
      <c r="M13" s="25">
        <v>824</v>
      </c>
      <c r="N13" s="25">
        <v>597</v>
      </c>
      <c r="O13" s="25">
        <v>874</v>
      </c>
      <c r="P13" s="25">
        <v>833</v>
      </c>
      <c r="Q13" s="25">
        <v>770</v>
      </c>
      <c r="R13" s="25">
        <v>572</v>
      </c>
      <c r="S13" s="25">
        <v>767</v>
      </c>
      <c r="T13" s="25">
        <v>911</v>
      </c>
      <c r="U13" s="25">
        <v>781</v>
      </c>
      <c r="V13" s="25">
        <v>999</v>
      </c>
      <c r="W13" s="25">
        <v>968</v>
      </c>
      <c r="X13" s="25">
        <v>853</v>
      </c>
      <c r="Y13" s="25">
        <v>864</v>
      </c>
      <c r="Z13" s="25">
        <v>771</v>
      </c>
      <c r="AA13" s="25">
        <v>235</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0.99713185900822698</v>
      </c>
    </row>
    <row r="14" spans="1:67" s="3" customFormat="1" ht="50.1" customHeight="1" x14ac:dyDescent="0.2">
      <c r="A14" s="132"/>
      <c r="B14" s="133"/>
      <c r="C14" s="128"/>
      <c r="D14" s="129"/>
      <c r="E14" s="128"/>
      <c r="F14" s="130"/>
      <c r="G14" s="131"/>
      <c r="H14" s="27" t="str">
        <f>'PANEL DE CONTROL DISTRITAL'!H13</f>
        <v>Número de trámites aplicados</v>
      </c>
      <c r="I14" s="41">
        <v>0</v>
      </c>
      <c r="J14" s="41">
        <v>572</v>
      </c>
      <c r="K14" s="41">
        <v>540</v>
      </c>
      <c r="L14" s="41">
        <v>486</v>
      </c>
      <c r="M14" s="41">
        <v>826</v>
      </c>
      <c r="N14" s="41">
        <v>598</v>
      </c>
      <c r="O14" s="41">
        <v>875</v>
      </c>
      <c r="P14" s="41">
        <v>836</v>
      </c>
      <c r="Q14" s="41">
        <v>771</v>
      </c>
      <c r="R14" s="41">
        <v>572</v>
      </c>
      <c r="S14" s="41">
        <v>768</v>
      </c>
      <c r="T14" s="41">
        <v>915</v>
      </c>
      <c r="U14" s="41">
        <v>784</v>
      </c>
      <c r="V14" s="41">
        <v>1002</v>
      </c>
      <c r="W14" s="41">
        <v>970</v>
      </c>
      <c r="X14" s="41">
        <v>854</v>
      </c>
      <c r="Y14" s="41">
        <v>865</v>
      </c>
      <c r="Z14" s="41">
        <v>779</v>
      </c>
      <c r="AA14" s="41">
        <v>236</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585</v>
      </c>
      <c r="K19" s="25">
        <v>661</v>
      </c>
      <c r="L19" s="25">
        <v>345</v>
      </c>
      <c r="M19" s="25">
        <v>841</v>
      </c>
      <c r="N19" s="25">
        <v>643</v>
      </c>
      <c r="O19" s="25">
        <v>800</v>
      </c>
      <c r="P19" s="25">
        <v>849</v>
      </c>
      <c r="Q19" s="25">
        <v>794</v>
      </c>
      <c r="R19" s="25">
        <v>628</v>
      </c>
      <c r="S19" s="25">
        <v>620</v>
      </c>
      <c r="T19" s="25">
        <v>764</v>
      </c>
      <c r="U19" s="25">
        <v>778</v>
      </c>
      <c r="V19" s="25">
        <v>1141</v>
      </c>
      <c r="W19" s="25">
        <v>809</v>
      </c>
      <c r="X19" s="25">
        <v>1224</v>
      </c>
      <c r="Y19" s="25">
        <v>830</v>
      </c>
      <c r="Z19" s="25">
        <v>661</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1.0002313030069392</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585</v>
      </c>
      <c r="K20" s="41">
        <v>661</v>
      </c>
      <c r="L20" s="41">
        <v>345</v>
      </c>
      <c r="M20" s="41">
        <v>841</v>
      </c>
      <c r="N20" s="41">
        <v>643</v>
      </c>
      <c r="O20" s="41">
        <v>800</v>
      </c>
      <c r="P20" s="41">
        <v>849</v>
      </c>
      <c r="Q20" s="41">
        <v>794</v>
      </c>
      <c r="R20" s="41">
        <v>628</v>
      </c>
      <c r="S20" s="41">
        <v>620</v>
      </c>
      <c r="T20" s="41">
        <v>761</v>
      </c>
      <c r="U20" s="41">
        <v>778</v>
      </c>
      <c r="V20" s="41">
        <v>1141</v>
      </c>
      <c r="W20" s="41">
        <v>809</v>
      </c>
      <c r="X20" s="41">
        <v>1224</v>
      </c>
      <c r="Y20" s="41">
        <v>830</v>
      </c>
      <c r="Z20" s="41">
        <v>661</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953</v>
      </c>
      <c r="K22" s="25">
        <v>1023</v>
      </c>
      <c r="L22" s="25">
        <v>871</v>
      </c>
      <c r="M22" s="25">
        <v>1244</v>
      </c>
      <c r="N22" s="25">
        <v>1214</v>
      </c>
      <c r="O22" s="25">
        <v>1313</v>
      </c>
      <c r="P22" s="25">
        <v>1350</v>
      </c>
      <c r="Q22" s="25">
        <v>1350</v>
      </c>
      <c r="R22" s="25">
        <v>1387</v>
      </c>
      <c r="S22" s="25">
        <v>1164</v>
      </c>
      <c r="T22" s="25">
        <v>1320</v>
      </c>
      <c r="U22" s="25">
        <v>1236</v>
      </c>
      <c r="V22" s="25">
        <v>1554</v>
      </c>
      <c r="W22" s="25">
        <v>1430</v>
      </c>
      <c r="X22" s="25">
        <v>1719</v>
      </c>
      <c r="Y22" s="25">
        <v>1577</v>
      </c>
      <c r="Z22" s="25">
        <v>1502</v>
      </c>
      <c r="AA22" s="25">
        <v>1248</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953</v>
      </c>
      <c r="K23" s="41">
        <v>1023</v>
      </c>
      <c r="L23" s="41">
        <v>871</v>
      </c>
      <c r="M23" s="41">
        <v>1244</v>
      </c>
      <c r="N23" s="41">
        <v>1214</v>
      </c>
      <c r="O23" s="41">
        <v>1313</v>
      </c>
      <c r="P23" s="41">
        <v>1350</v>
      </c>
      <c r="Q23" s="41">
        <v>1350</v>
      </c>
      <c r="R23" s="41">
        <v>1387</v>
      </c>
      <c r="S23" s="41">
        <v>1164</v>
      </c>
      <c r="T23" s="41">
        <v>1320</v>
      </c>
      <c r="U23" s="41">
        <v>1236</v>
      </c>
      <c r="V23" s="41">
        <v>1554</v>
      </c>
      <c r="W23" s="41">
        <v>1430</v>
      </c>
      <c r="X23" s="41">
        <v>1719</v>
      </c>
      <c r="Y23" s="41">
        <v>1577</v>
      </c>
      <c r="Z23" s="41">
        <v>1502</v>
      </c>
      <c r="AA23" s="41">
        <v>1248</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609</v>
      </c>
      <c r="K25" s="25">
        <v>591</v>
      </c>
      <c r="L25" s="25">
        <v>497</v>
      </c>
      <c r="M25" s="25">
        <v>468</v>
      </c>
      <c r="N25" s="25">
        <v>673</v>
      </c>
      <c r="O25" s="25">
        <v>701</v>
      </c>
      <c r="P25" s="25">
        <v>804</v>
      </c>
      <c r="Q25" s="25">
        <v>794</v>
      </c>
      <c r="R25" s="25">
        <v>591</v>
      </c>
      <c r="S25" s="25">
        <v>844</v>
      </c>
      <c r="T25" s="25">
        <v>608</v>
      </c>
      <c r="U25" s="25">
        <v>862</v>
      </c>
      <c r="V25" s="25">
        <v>816</v>
      </c>
      <c r="W25" s="25">
        <v>932</v>
      </c>
      <c r="X25" s="25">
        <v>935</v>
      </c>
      <c r="Y25" s="25">
        <v>971</v>
      </c>
      <c r="Z25" s="25">
        <v>734</v>
      </c>
      <c r="AA25" s="25">
        <v>254</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609</v>
      </c>
      <c r="K26" s="41">
        <v>591</v>
      </c>
      <c r="L26" s="41">
        <v>497</v>
      </c>
      <c r="M26" s="41">
        <v>468</v>
      </c>
      <c r="N26" s="41">
        <v>673</v>
      </c>
      <c r="O26" s="41">
        <v>701</v>
      </c>
      <c r="P26" s="41">
        <v>804</v>
      </c>
      <c r="Q26" s="41">
        <v>794</v>
      </c>
      <c r="R26" s="41">
        <v>591</v>
      </c>
      <c r="S26" s="41">
        <v>844</v>
      </c>
      <c r="T26" s="41">
        <v>608</v>
      </c>
      <c r="U26" s="41">
        <v>862</v>
      </c>
      <c r="V26" s="41">
        <v>816</v>
      </c>
      <c r="W26" s="41">
        <v>932</v>
      </c>
      <c r="X26" s="41">
        <v>935</v>
      </c>
      <c r="Y26" s="41">
        <v>971</v>
      </c>
      <c r="Z26" s="41">
        <v>734</v>
      </c>
      <c r="AA26" s="41">
        <v>254</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07">
      <colorScale>
        <cfvo type="min"/>
        <cfvo type="percentile" val="50"/>
        <cfvo type="max"/>
        <color rgb="FFE98BD7"/>
        <color rgb="FFD5007F"/>
        <color rgb="FF950054"/>
      </colorScale>
    </cfRule>
  </conditionalFormatting>
  <conditionalFormatting sqref="BC10">
    <cfRule type="cellIs" dxfId="917" priority="21" operator="greaterThan">
      <formula>95%</formula>
    </cfRule>
    <cfRule type="cellIs" dxfId="916" priority="22" operator="greaterThanOrEqual">
      <formula>90%</formula>
    </cfRule>
    <cfRule type="cellIs" dxfId="915" priority="23" operator="lessThan">
      <formula>89.99%</formula>
    </cfRule>
  </conditionalFormatting>
  <conditionalFormatting sqref="BC13">
    <cfRule type="cellIs" dxfId="914" priority="1" operator="greaterThan">
      <formula>95%</formula>
    </cfRule>
    <cfRule type="cellIs" dxfId="913" priority="2" operator="greaterThanOrEqual">
      <formula>90%</formula>
    </cfRule>
    <cfRule type="cellIs" dxfId="912" priority="3" operator="lessThan">
      <formula>89.99%</formula>
    </cfRule>
  </conditionalFormatting>
  <conditionalFormatting sqref="BC16">
    <cfRule type="cellIs" dxfId="911" priority="15" operator="greaterThan">
      <formula>95%</formula>
    </cfRule>
    <cfRule type="cellIs" dxfId="910" priority="16" operator="greaterThanOrEqual">
      <formula>90%</formula>
    </cfRule>
    <cfRule type="cellIs" dxfId="909" priority="17" operator="lessThan">
      <formula>89.99%</formula>
    </cfRule>
  </conditionalFormatting>
  <conditionalFormatting sqref="BC19">
    <cfRule type="cellIs" dxfId="908" priority="12" operator="greaterThan">
      <formula>95%</formula>
    </cfRule>
    <cfRule type="cellIs" dxfId="907" priority="13" operator="greaterThanOrEqual">
      <formula>90%</formula>
    </cfRule>
    <cfRule type="cellIs" dxfId="906" priority="14" operator="lessThan">
      <formula>89.99%</formula>
    </cfRule>
  </conditionalFormatting>
  <conditionalFormatting sqref="BC22">
    <cfRule type="cellIs" dxfId="905" priority="4" operator="greaterThanOrEqual">
      <formula>100%</formula>
    </cfRule>
    <cfRule type="cellIs" dxfId="904" priority="5" operator="lessThan">
      <formula>99.99%</formula>
    </cfRule>
  </conditionalFormatting>
  <conditionalFormatting sqref="BC25">
    <cfRule type="cellIs" dxfId="903" priority="6" operator="greaterThan">
      <formula>95%</formula>
    </cfRule>
    <cfRule type="cellIs" dxfId="902" priority="7" operator="greaterThanOrEqual">
      <formula>90%</formula>
    </cfRule>
    <cfRule type="cellIs" dxfId="901" priority="8" operator="lessThan">
      <formula>89.99%</formula>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BO48"/>
  <sheetViews>
    <sheetView showGridLines="0" topLeftCell="U4" zoomScale="85" zoomScaleNormal="85" workbookViewId="0">
      <selection activeCell="BF26" sqref="BF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12</v>
      </c>
      <c r="F2" s="113" t="s">
        <v>92</v>
      </c>
      <c r="G2" s="113"/>
      <c r="H2" s="22">
        <v>151252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66</v>
      </c>
      <c r="K10" s="25">
        <v>65</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66</v>
      </c>
      <c r="K11" s="41">
        <v>65</v>
      </c>
      <c r="L11" s="41">
        <v>0</v>
      </c>
      <c r="M11" s="41">
        <v>0</v>
      </c>
      <c r="N11" s="41">
        <v>0</v>
      </c>
      <c r="O11" s="41">
        <v>0</v>
      </c>
      <c r="P11" s="41">
        <v>0</v>
      </c>
      <c r="Q11" s="41">
        <v>0</v>
      </c>
      <c r="R11" s="41">
        <v>0</v>
      </c>
      <c r="S11" s="41">
        <v>0</v>
      </c>
      <c r="T11" s="41">
        <v>0</v>
      </c>
      <c r="U11" s="41">
        <v>0</v>
      </c>
      <c r="V11" s="41">
        <v>0</v>
      </c>
      <c r="W11" s="41">
        <v>0</v>
      </c>
      <c r="X11" s="41">
        <v>0</v>
      </c>
      <c r="Y11" s="41">
        <v>0</v>
      </c>
      <c r="Z11" s="41">
        <v>0</v>
      </c>
      <c r="AA11" s="41">
        <v>0</v>
      </c>
      <c r="AB11" s="41">
        <v>0</v>
      </c>
      <c r="AC11" s="41">
        <v>0</v>
      </c>
      <c r="AD11" s="41">
        <v>0</v>
      </c>
      <c r="AE11" s="41">
        <v>0</v>
      </c>
      <c r="AF11" s="41">
        <v>0</v>
      </c>
      <c r="AG11" s="41">
        <v>0</v>
      </c>
      <c r="AH11" s="41">
        <v>0</v>
      </c>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658</v>
      </c>
      <c r="K13" s="25">
        <v>641</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0.99540229885057474</v>
      </c>
    </row>
    <row r="14" spans="1:67" s="3" customFormat="1" ht="50.1" customHeight="1" x14ac:dyDescent="0.2">
      <c r="A14" s="132"/>
      <c r="B14" s="133"/>
      <c r="C14" s="128"/>
      <c r="D14" s="129"/>
      <c r="E14" s="128"/>
      <c r="F14" s="130"/>
      <c r="G14" s="131"/>
      <c r="H14" s="27" t="str">
        <f>'PANEL DE CONTROL DISTRITAL'!H13</f>
        <v>Número de trámites aplicados</v>
      </c>
      <c r="I14" s="41">
        <v>0</v>
      </c>
      <c r="J14" s="41">
        <v>660</v>
      </c>
      <c r="K14" s="41">
        <v>645</v>
      </c>
      <c r="L14" s="41">
        <v>0</v>
      </c>
      <c r="M14" s="41">
        <v>0</v>
      </c>
      <c r="N14" s="41">
        <v>0</v>
      </c>
      <c r="O14" s="41">
        <v>0</v>
      </c>
      <c r="P14" s="41">
        <v>0</v>
      </c>
      <c r="Q14" s="41">
        <v>0</v>
      </c>
      <c r="R14" s="41">
        <v>0</v>
      </c>
      <c r="S14" s="41">
        <v>0</v>
      </c>
      <c r="T14" s="41">
        <v>0</v>
      </c>
      <c r="U14" s="41">
        <v>0</v>
      </c>
      <c r="V14" s="41">
        <v>0</v>
      </c>
      <c r="W14" s="41">
        <v>0</v>
      </c>
      <c r="X14" s="41">
        <v>0</v>
      </c>
      <c r="Y14" s="41">
        <v>0</v>
      </c>
      <c r="Z14" s="41">
        <v>0</v>
      </c>
      <c r="AA14" s="41">
        <v>0</v>
      </c>
      <c r="AB14" s="41">
        <v>0</v>
      </c>
      <c r="AC14" s="41">
        <v>0</v>
      </c>
      <c r="AD14" s="41">
        <v>0</v>
      </c>
      <c r="AE14" s="41">
        <v>0</v>
      </c>
      <c r="AF14" s="41">
        <v>0</v>
      </c>
      <c r="AG14" s="41">
        <v>0</v>
      </c>
      <c r="AH14" s="41">
        <v>0</v>
      </c>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v>0</v>
      </c>
      <c r="AG17" s="41">
        <v>0</v>
      </c>
      <c r="AH17" s="41">
        <v>0</v>
      </c>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669</v>
      </c>
      <c r="K19" s="25">
        <v>815</v>
      </c>
      <c r="L19" s="25">
        <v>0</v>
      </c>
      <c r="M19" s="25">
        <v>247</v>
      </c>
      <c r="N19" s="25">
        <v>0</v>
      </c>
      <c r="O19" s="25">
        <v>0</v>
      </c>
      <c r="P19" s="25">
        <v>0</v>
      </c>
      <c r="Q19" s="25">
        <v>1</v>
      </c>
      <c r="R19" s="25">
        <v>0</v>
      </c>
      <c r="S19" s="25">
        <v>0</v>
      </c>
      <c r="T19" s="25">
        <v>1</v>
      </c>
      <c r="U19" s="25">
        <v>0</v>
      </c>
      <c r="V19" s="25">
        <v>0</v>
      </c>
      <c r="W19" s="25">
        <v>0</v>
      </c>
      <c r="X19" s="25">
        <v>0</v>
      </c>
      <c r="Y19" s="25">
        <v>0</v>
      </c>
      <c r="Z19" s="25">
        <v>0</v>
      </c>
      <c r="AA19" s="25">
        <v>0</v>
      </c>
      <c r="AB19" s="25">
        <v>0</v>
      </c>
      <c r="AC19" s="25">
        <v>0</v>
      </c>
      <c r="AD19" s="25">
        <v>0</v>
      </c>
      <c r="AE19" s="25">
        <v>0</v>
      </c>
      <c r="AF19" s="25">
        <v>0</v>
      </c>
      <c r="AG19" s="25">
        <v>0</v>
      </c>
      <c r="AH19" s="25">
        <v>0</v>
      </c>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669</v>
      </c>
      <c r="K20" s="41">
        <v>815</v>
      </c>
      <c r="L20" s="41">
        <v>0</v>
      </c>
      <c r="M20" s="41">
        <v>247</v>
      </c>
      <c r="N20" s="41">
        <v>0</v>
      </c>
      <c r="O20" s="41">
        <v>0</v>
      </c>
      <c r="P20" s="41">
        <v>0</v>
      </c>
      <c r="Q20" s="41">
        <v>1</v>
      </c>
      <c r="R20" s="41">
        <v>0</v>
      </c>
      <c r="S20" s="41">
        <v>0</v>
      </c>
      <c r="T20" s="41">
        <v>1</v>
      </c>
      <c r="U20" s="41">
        <v>0</v>
      </c>
      <c r="V20" s="41">
        <v>0</v>
      </c>
      <c r="W20" s="41">
        <v>0</v>
      </c>
      <c r="X20" s="41">
        <v>0</v>
      </c>
      <c r="Y20" s="41">
        <v>0</v>
      </c>
      <c r="Z20" s="41">
        <v>0</v>
      </c>
      <c r="AA20" s="41">
        <v>0</v>
      </c>
      <c r="AB20" s="41">
        <v>0</v>
      </c>
      <c r="AC20" s="41">
        <v>0</v>
      </c>
      <c r="AD20" s="41">
        <v>0</v>
      </c>
      <c r="AE20" s="41">
        <v>0</v>
      </c>
      <c r="AF20" s="41">
        <v>0</v>
      </c>
      <c r="AG20" s="41">
        <v>0</v>
      </c>
      <c r="AH20" s="41">
        <v>0</v>
      </c>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970</v>
      </c>
      <c r="K22" s="25">
        <v>1131</v>
      </c>
      <c r="L22" s="25">
        <v>842</v>
      </c>
      <c r="M22" s="25">
        <v>750</v>
      </c>
      <c r="N22" s="25">
        <v>593</v>
      </c>
      <c r="O22" s="25">
        <v>488</v>
      </c>
      <c r="P22" s="25">
        <v>411</v>
      </c>
      <c r="Q22" s="25">
        <v>365</v>
      </c>
      <c r="R22" s="25">
        <v>352</v>
      </c>
      <c r="S22" s="25">
        <v>326</v>
      </c>
      <c r="T22" s="25">
        <v>286</v>
      </c>
      <c r="U22" s="25">
        <v>264</v>
      </c>
      <c r="V22" s="25">
        <v>235</v>
      </c>
      <c r="W22" s="25">
        <v>226</v>
      </c>
      <c r="X22" s="25">
        <v>222</v>
      </c>
      <c r="Y22" s="25">
        <v>214</v>
      </c>
      <c r="Z22" s="25">
        <v>201</v>
      </c>
      <c r="AA22" s="25">
        <v>198</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970</v>
      </c>
      <c r="K23" s="41">
        <v>1131</v>
      </c>
      <c r="L23" s="41">
        <v>842</v>
      </c>
      <c r="M23" s="41">
        <v>750</v>
      </c>
      <c r="N23" s="41">
        <v>593</v>
      </c>
      <c r="O23" s="41">
        <v>488</v>
      </c>
      <c r="P23" s="41">
        <v>411</v>
      </c>
      <c r="Q23" s="41">
        <v>365</v>
      </c>
      <c r="R23" s="41">
        <v>352</v>
      </c>
      <c r="S23" s="41">
        <v>326</v>
      </c>
      <c r="T23" s="41">
        <v>286</v>
      </c>
      <c r="U23" s="41">
        <v>264</v>
      </c>
      <c r="V23" s="41">
        <v>235</v>
      </c>
      <c r="W23" s="41">
        <v>226</v>
      </c>
      <c r="X23" s="41">
        <v>222</v>
      </c>
      <c r="Y23" s="41">
        <v>214</v>
      </c>
      <c r="Z23" s="41">
        <v>201</v>
      </c>
      <c r="AA23" s="41">
        <v>198</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57"/>
      <c r="BB24" s="157"/>
      <c r="BC24" s="158"/>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668</v>
      </c>
      <c r="K25" s="25">
        <v>654</v>
      </c>
      <c r="L25" s="25">
        <v>289</v>
      </c>
      <c r="M25" s="25">
        <v>339</v>
      </c>
      <c r="N25" s="25">
        <v>157</v>
      </c>
      <c r="O25" s="25">
        <v>105</v>
      </c>
      <c r="P25" s="25">
        <v>72</v>
      </c>
      <c r="Q25" s="25">
        <v>47</v>
      </c>
      <c r="R25" s="25">
        <v>13</v>
      </c>
      <c r="S25" s="25">
        <v>26</v>
      </c>
      <c r="T25" s="25">
        <v>41</v>
      </c>
      <c r="U25" s="25">
        <v>22</v>
      </c>
      <c r="V25" s="25">
        <v>22</v>
      </c>
      <c r="W25" s="25">
        <v>9</v>
      </c>
      <c r="X25" s="25">
        <v>4</v>
      </c>
      <c r="Y25" s="25">
        <v>8</v>
      </c>
      <c r="Z25" s="25">
        <v>8</v>
      </c>
      <c r="AA25" s="25">
        <v>3</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668</v>
      </c>
      <c r="K26" s="41">
        <v>654</v>
      </c>
      <c r="L26" s="41">
        <v>289</v>
      </c>
      <c r="M26" s="41">
        <v>339</v>
      </c>
      <c r="N26" s="41">
        <v>157</v>
      </c>
      <c r="O26" s="41">
        <v>105</v>
      </c>
      <c r="P26" s="41">
        <v>72</v>
      </c>
      <c r="Q26" s="41">
        <v>47</v>
      </c>
      <c r="R26" s="41">
        <v>13</v>
      </c>
      <c r="S26" s="41">
        <v>26</v>
      </c>
      <c r="T26" s="41">
        <v>41</v>
      </c>
      <c r="U26" s="41">
        <v>22</v>
      </c>
      <c r="V26" s="41">
        <v>22</v>
      </c>
      <c r="W26" s="41">
        <v>9</v>
      </c>
      <c r="X26" s="41">
        <v>4</v>
      </c>
      <c r="Y26" s="41">
        <v>8</v>
      </c>
      <c r="Z26" s="41">
        <v>8</v>
      </c>
      <c r="AA26" s="41">
        <v>3</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t="s">
        <v>151</v>
      </c>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05">
      <colorScale>
        <cfvo type="min"/>
        <cfvo type="percentile" val="50"/>
        <cfvo type="max"/>
        <color rgb="FFE98BD7"/>
        <color rgb="FFD5007F"/>
        <color rgb="FF950054"/>
      </colorScale>
    </cfRule>
  </conditionalFormatting>
  <conditionalFormatting sqref="BC10">
    <cfRule type="cellIs" dxfId="900" priority="24" operator="greaterThan">
      <formula>95%</formula>
    </cfRule>
    <cfRule type="cellIs" dxfId="899" priority="25" operator="greaterThanOrEqual">
      <formula>90%</formula>
    </cfRule>
    <cfRule type="cellIs" dxfId="898" priority="26" operator="lessThan">
      <formula>89.99%</formula>
    </cfRule>
  </conditionalFormatting>
  <conditionalFormatting sqref="BC13">
    <cfRule type="cellIs" dxfId="897" priority="15" operator="greaterThan">
      <formula>95%</formula>
    </cfRule>
    <cfRule type="cellIs" dxfId="896" priority="16" operator="greaterThanOrEqual">
      <formula>90%</formula>
    </cfRule>
    <cfRule type="cellIs" dxfId="895" priority="17" operator="lessThan">
      <formula>89.99%</formula>
    </cfRule>
  </conditionalFormatting>
  <conditionalFormatting sqref="BC16">
    <cfRule type="cellIs" dxfId="894" priority="12" operator="greaterThan">
      <formula>95%</formula>
    </cfRule>
    <cfRule type="cellIs" dxfId="893" priority="13" operator="greaterThanOrEqual">
      <formula>90%</formula>
    </cfRule>
    <cfRule type="cellIs" dxfId="892" priority="14" operator="lessThan">
      <formula>89.99%</formula>
    </cfRule>
  </conditionalFormatting>
  <conditionalFormatting sqref="BC19">
    <cfRule type="cellIs" dxfId="891" priority="9" operator="greaterThan">
      <formula>95%</formula>
    </cfRule>
    <cfRule type="cellIs" dxfId="890" priority="10" operator="greaterThanOrEqual">
      <formula>90%</formula>
    </cfRule>
    <cfRule type="cellIs" dxfId="889" priority="11" operator="lessThan">
      <formula>89.99%</formula>
    </cfRule>
  </conditionalFormatting>
  <conditionalFormatting sqref="BC22">
    <cfRule type="cellIs" dxfId="888" priority="1" operator="greaterThanOrEqual">
      <formula>100%</formula>
    </cfRule>
    <cfRule type="cellIs" dxfId="887" priority="2" operator="lessThan">
      <formula>99.99%</formula>
    </cfRule>
  </conditionalFormatting>
  <conditionalFormatting sqref="BC25">
    <cfRule type="cellIs" dxfId="886" priority="3" operator="greaterThan">
      <formula>95%</formula>
    </cfRule>
    <cfRule type="cellIs" dxfId="885" priority="4" operator="greaterThanOrEqual">
      <formula>90%</formula>
    </cfRule>
    <cfRule type="cellIs" dxfId="884" priority="5" operator="lessThan">
      <formula>89.99%</formula>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4AF4-BB33-44E3-816A-615E1C901317}">
  <sheetPr>
    <tabColor rgb="FF002060"/>
  </sheetPr>
  <dimension ref="A1:BO48"/>
  <sheetViews>
    <sheetView showGridLines="0" topLeftCell="T13" zoomScale="85" zoomScaleNormal="85" workbookViewId="0">
      <selection activeCell="BD26" sqref="B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12</v>
      </c>
      <c r="F2" s="113" t="s">
        <v>92</v>
      </c>
      <c r="G2" s="113"/>
      <c r="H2" s="22">
        <v>151253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
        <v>150</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31</v>
      </c>
      <c r="K10" s="25">
        <v>38</v>
      </c>
      <c r="L10" s="25">
        <v>30</v>
      </c>
      <c r="M10" s="25">
        <v>40</v>
      </c>
      <c r="N10" s="25">
        <v>37</v>
      </c>
      <c r="O10" s="25">
        <v>45</v>
      </c>
      <c r="P10" s="25">
        <v>47</v>
      </c>
      <c r="Q10" s="25">
        <v>45</v>
      </c>
      <c r="R10" s="25">
        <v>35</v>
      </c>
      <c r="S10" s="25">
        <v>48</v>
      </c>
      <c r="T10" s="25">
        <v>53</v>
      </c>
      <c r="U10" s="25">
        <v>39</v>
      </c>
      <c r="V10" s="25">
        <v>57</v>
      </c>
      <c r="W10" s="25">
        <v>47</v>
      </c>
      <c r="X10" s="25">
        <v>38</v>
      </c>
      <c r="Y10" s="25">
        <v>38</v>
      </c>
      <c r="Z10" s="25">
        <v>31</v>
      </c>
      <c r="AA10" s="25">
        <v>9</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31</v>
      </c>
      <c r="K11" s="41">
        <v>38</v>
      </c>
      <c r="L11" s="41">
        <v>30</v>
      </c>
      <c r="M11" s="41">
        <v>40</v>
      </c>
      <c r="N11" s="41">
        <v>37</v>
      </c>
      <c r="O11" s="41">
        <v>45</v>
      </c>
      <c r="P11" s="41">
        <v>47</v>
      </c>
      <c r="Q11" s="41">
        <v>45</v>
      </c>
      <c r="R11" s="41">
        <v>35</v>
      </c>
      <c r="S11" s="41">
        <v>48</v>
      </c>
      <c r="T11" s="41">
        <v>53</v>
      </c>
      <c r="U11" s="41">
        <v>39</v>
      </c>
      <c r="V11" s="41">
        <v>57</v>
      </c>
      <c r="W11" s="41">
        <v>47</v>
      </c>
      <c r="X11" s="41">
        <v>38</v>
      </c>
      <c r="Y11" s="41">
        <v>38</v>
      </c>
      <c r="Z11" s="41">
        <v>31</v>
      </c>
      <c r="AA11" s="41">
        <v>9</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306</v>
      </c>
      <c r="K13" s="25">
        <v>380</v>
      </c>
      <c r="L13" s="25">
        <v>295</v>
      </c>
      <c r="M13" s="25">
        <v>404</v>
      </c>
      <c r="N13" s="25">
        <v>376</v>
      </c>
      <c r="O13" s="25">
        <v>457</v>
      </c>
      <c r="P13" s="25">
        <v>470</v>
      </c>
      <c r="Q13" s="25">
        <v>436</v>
      </c>
      <c r="R13" s="25">
        <v>341</v>
      </c>
      <c r="S13" s="25">
        <v>473</v>
      </c>
      <c r="T13" s="25">
        <v>528</v>
      </c>
      <c r="U13" s="25">
        <v>385</v>
      </c>
      <c r="V13" s="25">
        <v>559</v>
      </c>
      <c r="W13" s="25">
        <v>466</v>
      </c>
      <c r="X13" s="25">
        <v>376</v>
      </c>
      <c r="Y13" s="25">
        <v>250</v>
      </c>
      <c r="Z13" s="25">
        <v>315</v>
      </c>
      <c r="AA13" s="25">
        <v>90</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0.98027249503264269</v>
      </c>
    </row>
    <row r="14" spans="1:67" s="3" customFormat="1" ht="50.1" customHeight="1" x14ac:dyDescent="0.2">
      <c r="A14" s="132"/>
      <c r="B14" s="133"/>
      <c r="C14" s="128"/>
      <c r="D14" s="129"/>
      <c r="E14" s="128"/>
      <c r="F14" s="130"/>
      <c r="G14" s="131"/>
      <c r="H14" s="27" t="str">
        <f>'PANEL DE CONTROL DISTRITAL'!H13</f>
        <v>Número de trámites aplicados</v>
      </c>
      <c r="I14" s="41">
        <v>0</v>
      </c>
      <c r="J14" s="41">
        <v>313</v>
      </c>
      <c r="K14" s="41">
        <v>380</v>
      </c>
      <c r="L14" s="41">
        <v>295</v>
      </c>
      <c r="M14" s="41">
        <v>406</v>
      </c>
      <c r="N14" s="41">
        <v>377</v>
      </c>
      <c r="O14" s="41">
        <v>458</v>
      </c>
      <c r="P14" s="41">
        <v>470</v>
      </c>
      <c r="Q14" s="41">
        <v>437</v>
      </c>
      <c r="R14" s="41">
        <v>341</v>
      </c>
      <c r="S14" s="41">
        <v>475</v>
      </c>
      <c r="T14" s="41">
        <v>529</v>
      </c>
      <c r="U14" s="41">
        <v>386</v>
      </c>
      <c r="V14" s="41">
        <v>560</v>
      </c>
      <c r="W14" s="41">
        <v>467</v>
      </c>
      <c r="X14" s="41">
        <v>377</v>
      </c>
      <c r="Y14" s="41">
        <v>367</v>
      </c>
      <c r="Z14" s="41">
        <v>318</v>
      </c>
      <c r="AA14" s="41">
        <v>90</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459</v>
      </c>
      <c r="K19" s="25">
        <v>410</v>
      </c>
      <c r="L19" s="25">
        <v>194</v>
      </c>
      <c r="M19" s="25">
        <v>467</v>
      </c>
      <c r="N19" s="25">
        <v>375</v>
      </c>
      <c r="O19" s="25">
        <v>431</v>
      </c>
      <c r="P19" s="25">
        <v>477</v>
      </c>
      <c r="Q19" s="25">
        <v>454</v>
      </c>
      <c r="R19" s="25">
        <v>434</v>
      </c>
      <c r="S19" s="25">
        <v>303</v>
      </c>
      <c r="T19" s="25">
        <v>445</v>
      </c>
      <c r="U19" s="25">
        <v>436</v>
      </c>
      <c r="V19" s="25">
        <v>620</v>
      </c>
      <c r="W19" s="25">
        <v>436</v>
      </c>
      <c r="X19" s="25">
        <v>481</v>
      </c>
      <c r="Y19" s="25">
        <v>348</v>
      </c>
      <c r="Z19" s="25">
        <v>82</v>
      </c>
      <c r="AA19" s="25">
        <v>283</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459</v>
      </c>
      <c r="K20" s="41">
        <v>410</v>
      </c>
      <c r="L20" s="41">
        <v>194</v>
      </c>
      <c r="M20" s="41">
        <v>467</v>
      </c>
      <c r="N20" s="41">
        <v>375</v>
      </c>
      <c r="O20" s="41">
        <v>431</v>
      </c>
      <c r="P20" s="41">
        <v>477</v>
      </c>
      <c r="Q20" s="41">
        <v>454</v>
      </c>
      <c r="R20" s="41">
        <v>434</v>
      </c>
      <c r="S20" s="41">
        <v>303</v>
      </c>
      <c r="T20" s="41">
        <v>445</v>
      </c>
      <c r="U20" s="41">
        <v>436</v>
      </c>
      <c r="V20" s="41">
        <v>620</v>
      </c>
      <c r="W20" s="41">
        <v>436</v>
      </c>
      <c r="X20" s="41">
        <v>481</v>
      </c>
      <c r="Y20" s="41">
        <v>348</v>
      </c>
      <c r="Z20" s="41">
        <v>82</v>
      </c>
      <c r="AA20" s="41">
        <v>283</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317</v>
      </c>
      <c r="K22" s="25">
        <v>570</v>
      </c>
      <c r="L22" s="25">
        <v>473</v>
      </c>
      <c r="M22" s="25">
        <v>639</v>
      </c>
      <c r="N22" s="25">
        <v>651</v>
      </c>
      <c r="O22" s="25">
        <v>698</v>
      </c>
      <c r="P22" s="25">
        <v>738</v>
      </c>
      <c r="Q22" s="25">
        <v>747</v>
      </c>
      <c r="R22" s="25">
        <v>836</v>
      </c>
      <c r="S22" s="25">
        <v>619</v>
      </c>
      <c r="T22" s="25">
        <v>697</v>
      </c>
      <c r="U22" s="25">
        <v>655</v>
      </c>
      <c r="V22" s="25">
        <v>846</v>
      </c>
      <c r="W22" s="25">
        <v>772</v>
      </c>
      <c r="X22" s="25">
        <v>749</v>
      </c>
      <c r="Y22" s="25">
        <v>637</v>
      </c>
      <c r="Z22" s="25">
        <v>410</v>
      </c>
      <c r="AA22" s="25">
        <v>598</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317</v>
      </c>
      <c r="K23" s="41">
        <v>570</v>
      </c>
      <c r="L23" s="41">
        <v>473</v>
      </c>
      <c r="M23" s="41">
        <v>639</v>
      </c>
      <c r="N23" s="41">
        <v>651</v>
      </c>
      <c r="O23" s="41">
        <v>698</v>
      </c>
      <c r="P23" s="41">
        <v>738</v>
      </c>
      <c r="Q23" s="41">
        <v>747</v>
      </c>
      <c r="R23" s="41">
        <v>836</v>
      </c>
      <c r="S23" s="41">
        <v>619</v>
      </c>
      <c r="T23" s="41">
        <v>697</v>
      </c>
      <c r="U23" s="41">
        <v>655</v>
      </c>
      <c r="V23" s="41">
        <v>846</v>
      </c>
      <c r="W23" s="41">
        <v>772</v>
      </c>
      <c r="X23" s="41">
        <v>749</v>
      </c>
      <c r="Y23" s="41">
        <v>637</v>
      </c>
      <c r="Z23" s="41">
        <v>410</v>
      </c>
      <c r="AA23" s="41">
        <v>598</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57"/>
      <c r="BB24" s="157"/>
      <c r="BC24" s="158"/>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324</v>
      </c>
      <c r="K25" s="25">
        <v>299</v>
      </c>
      <c r="L25" s="25">
        <v>291</v>
      </c>
      <c r="M25" s="25">
        <v>301</v>
      </c>
      <c r="N25" s="25">
        <v>363</v>
      </c>
      <c r="O25" s="25">
        <v>384</v>
      </c>
      <c r="P25" s="25">
        <v>437</v>
      </c>
      <c r="Q25" s="25">
        <v>445</v>
      </c>
      <c r="R25" s="25">
        <v>345</v>
      </c>
      <c r="S25" s="25">
        <v>520</v>
      </c>
      <c r="T25" s="25">
        <v>367</v>
      </c>
      <c r="U25" s="25">
        <v>478</v>
      </c>
      <c r="V25" s="25">
        <v>426</v>
      </c>
      <c r="W25" s="25">
        <v>510</v>
      </c>
      <c r="X25" s="25">
        <v>504</v>
      </c>
      <c r="Y25" s="25">
        <v>460</v>
      </c>
      <c r="Z25" s="25">
        <v>308</v>
      </c>
      <c r="AA25" s="25">
        <v>95</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324</v>
      </c>
      <c r="K26" s="41">
        <v>299</v>
      </c>
      <c r="L26" s="41">
        <v>291</v>
      </c>
      <c r="M26" s="41">
        <v>301</v>
      </c>
      <c r="N26" s="41">
        <v>363</v>
      </c>
      <c r="O26" s="41">
        <v>384</v>
      </c>
      <c r="P26" s="41">
        <v>437</v>
      </c>
      <c r="Q26" s="41">
        <v>445</v>
      </c>
      <c r="R26" s="41">
        <v>345</v>
      </c>
      <c r="S26" s="41">
        <v>520</v>
      </c>
      <c r="T26" s="41">
        <v>367</v>
      </c>
      <c r="U26" s="41">
        <v>478</v>
      </c>
      <c r="V26" s="41">
        <v>426</v>
      </c>
      <c r="W26" s="41">
        <v>510</v>
      </c>
      <c r="X26" s="41">
        <v>504</v>
      </c>
      <c r="Y26" s="41">
        <v>460</v>
      </c>
      <c r="Z26" s="41">
        <v>308</v>
      </c>
      <c r="AA26" s="41">
        <v>95</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I7:BB7"/>
    <mergeCell ref="A1:BC1"/>
    <mergeCell ref="F2:G2"/>
    <mergeCell ref="A4:BC4"/>
    <mergeCell ref="A5:BC5"/>
    <mergeCell ref="E7:H7"/>
    <mergeCell ref="A6:A9"/>
    <mergeCell ref="B6:H6"/>
    <mergeCell ref="I6:X6"/>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06">
      <colorScale>
        <cfvo type="min"/>
        <cfvo type="percentile" val="50"/>
        <cfvo type="max"/>
        <color rgb="FFE98BD7"/>
        <color rgb="FFD5007F"/>
        <color rgb="FF950054"/>
      </colorScale>
    </cfRule>
  </conditionalFormatting>
  <conditionalFormatting sqref="BC10">
    <cfRule type="cellIs" dxfId="951" priority="15" operator="greaterThan">
      <formula>95%</formula>
    </cfRule>
    <cfRule type="cellIs" dxfId="950" priority="16" operator="greaterThanOrEqual">
      <formula>90%</formula>
    </cfRule>
    <cfRule type="cellIs" dxfId="949" priority="17" operator="lessThan">
      <formula>89.99%</formula>
    </cfRule>
  </conditionalFormatting>
  <conditionalFormatting sqref="BC13">
    <cfRule type="cellIs" dxfId="948" priority="12" operator="greaterThan">
      <formula>95%</formula>
    </cfRule>
    <cfRule type="cellIs" dxfId="947" priority="13" operator="greaterThanOrEqual">
      <formula>90%</formula>
    </cfRule>
    <cfRule type="cellIs" dxfId="946" priority="14" operator="lessThan">
      <formula>89.99%</formula>
    </cfRule>
  </conditionalFormatting>
  <conditionalFormatting sqref="BC16">
    <cfRule type="cellIs" dxfId="945" priority="9" operator="greaterThan">
      <formula>95%</formula>
    </cfRule>
    <cfRule type="cellIs" dxfId="944" priority="10" operator="greaterThanOrEqual">
      <formula>90%</formula>
    </cfRule>
    <cfRule type="cellIs" dxfId="943" priority="11" operator="lessThan">
      <formula>89.99%</formula>
    </cfRule>
  </conditionalFormatting>
  <conditionalFormatting sqref="BC19">
    <cfRule type="cellIs" dxfId="942" priority="6" operator="greaterThan">
      <formula>95%</formula>
    </cfRule>
    <cfRule type="cellIs" dxfId="941" priority="7" operator="greaterThanOrEqual">
      <formula>90%</formula>
    </cfRule>
    <cfRule type="cellIs" dxfId="940" priority="8" operator="lessThan">
      <formula>89.99%</formula>
    </cfRule>
  </conditionalFormatting>
  <conditionalFormatting sqref="BC22">
    <cfRule type="cellIs" dxfId="939" priority="1" operator="greaterThanOrEqual">
      <formula>100%</formula>
    </cfRule>
    <cfRule type="cellIs" dxfId="938" priority="2" operator="lessThan">
      <formula>99.99%</formula>
    </cfRule>
  </conditionalFormatting>
  <conditionalFormatting sqref="BC25">
    <cfRule type="cellIs" dxfId="937" priority="3" operator="greaterThan">
      <formula>95%</formula>
    </cfRule>
    <cfRule type="cellIs" dxfId="936" priority="4" operator="greaterThanOrEqual">
      <formula>90%</formula>
    </cfRule>
    <cfRule type="cellIs" dxfId="935" priority="5" operator="lessThan">
      <formula>89.99%</formula>
    </cfRule>
  </conditionalFormatting>
  <dataValidations count="1">
    <dataValidation showDropDown="1" showInputMessage="1" showErrorMessage="1" sqref="C21 G19:G23 G10:G11 G16:G17 G13:G14 G25:G26" xr:uid="{9410FE73-7203-462F-803C-25858415236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BO48"/>
  <sheetViews>
    <sheetView showGridLines="0" topLeftCell="P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13</v>
      </c>
      <c r="F2" s="113" t="s">
        <v>92</v>
      </c>
      <c r="G2" s="113"/>
      <c r="H2" s="22">
        <v>151351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75</v>
      </c>
      <c r="K10" s="25">
        <v>74</v>
      </c>
      <c r="L10" s="25">
        <v>53</v>
      </c>
      <c r="M10" s="25">
        <v>78</v>
      </c>
      <c r="N10" s="25">
        <v>62</v>
      </c>
      <c r="O10" s="25">
        <v>85</v>
      </c>
      <c r="P10" s="25">
        <v>90</v>
      </c>
      <c r="Q10" s="25">
        <v>78</v>
      </c>
      <c r="R10" s="25">
        <v>68</v>
      </c>
      <c r="S10" s="25">
        <v>80</v>
      </c>
      <c r="T10" s="25">
        <v>85</v>
      </c>
      <c r="U10" s="25">
        <v>72</v>
      </c>
      <c r="V10" s="25">
        <v>87</v>
      </c>
      <c r="W10" s="25">
        <v>92</v>
      </c>
      <c r="X10" s="25">
        <v>87</v>
      </c>
      <c r="Y10" s="25">
        <v>84</v>
      </c>
      <c r="Z10" s="25">
        <v>54</v>
      </c>
      <c r="AA10" s="25">
        <v>14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0.99172310007524456</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76</v>
      </c>
      <c r="K11" s="41">
        <v>74</v>
      </c>
      <c r="L11" s="41">
        <v>53</v>
      </c>
      <c r="M11" s="41">
        <v>80</v>
      </c>
      <c r="N11" s="41">
        <v>63</v>
      </c>
      <c r="O11" s="41">
        <v>86</v>
      </c>
      <c r="P11" s="41">
        <v>91</v>
      </c>
      <c r="Q11" s="41">
        <v>78</v>
      </c>
      <c r="R11" s="41">
        <v>69</v>
      </c>
      <c r="S11" s="41">
        <v>81</v>
      </c>
      <c r="T11" s="41">
        <v>85</v>
      </c>
      <c r="U11" s="41">
        <v>72</v>
      </c>
      <c r="V11" s="41">
        <v>88</v>
      </c>
      <c r="W11" s="41">
        <v>93</v>
      </c>
      <c r="X11" s="41">
        <v>87</v>
      </c>
      <c r="Y11" s="41">
        <v>85</v>
      </c>
      <c r="Z11" s="41">
        <v>54</v>
      </c>
      <c r="AA11" s="41">
        <v>14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751</v>
      </c>
      <c r="K13" s="25">
        <v>736</v>
      </c>
      <c r="L13" s="25">
        <v>530</v>
      </c>
      <c r="M13" s="25">
        <v>789</v>
      </c>
      <c r="N13" s="25">
        <v>625</v>
      </c>
      <c r="O13" s="25">
        <v>855</v>
      </c>
      <c r="P13" s="25">
        <v>906</v>
      </c>
      <c r="Q13" s="25">
        <v>779</v>
      </c>
      <c r="R13" s="25">
        <v>689</v>
      </c>
      <c r="S13" s="25">
        <v>801</v>
      </c>
      <c r="T13" s="25">
        <v>846</v>
      </c>
      <c r="U13" s="25">
        <v>710</v>
      </c>
      <c r="V13" s="25">
        <v>869</v>
      </c>
      <c r="W13" s="25">
        <v>927</v>
      </c>
      <c r="X13" s="25">
        <v>861</v>
      </c>
      <c r="Y13" s="25">
        <v>846</v>
      </c>
      <c r="Z13" s="25">
        <v>533</v>
      </c>
      <c r="AA13" s="25">
        <v>133</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0.99389462576317178</v>
      </c>
    </row>
    <row r="14" spans="1:67" s="3" customFormat="1" ht="50.1" customHeight="1" x14ac:dyDescent="0.2">
      <c r="A14" s="132"/>
      <c r="B14" s="133"/>
      <c r="C14" s="128"/>
      <c r="D14" s="129"/>
      <c r="E14" s="128"/>
      <c r="F14" s="130"/>
      <c r="G14" s="131"/>
      <c r="H14" s="27" t="str">
        <f>'PANEL DE CONTROL DISTRITAL'!H13</f>
        <v>Número de trámites aplicados</v>
      </c>
      <c r="I14" s="41">
        <v>0</v>
      </c>
      <c r="J14" s="41">
        <v>755</v>
      </c>
      <c r="K14" s="41">
        <v>738</v>
      </c>
      <c r="L14" s="41">
        <v>531</v>
      </c>
      <c r="M14" s="41">
        <v>795</v>
      </c>
      <c r="N14" s="41">
        <v>625</v>
      </c>
      <c r="O14" s="41">
        <v>862</v>
      </c>
      <c r="P14" s="41">
        <v>912</v>
      </c>
      <c r="Q14" s="41">
        <v>781</v>
      </c>
      <c r="R14" s="41">
        <v>691</v>
      </c>
      <c r="S14" s="41">
        <v>805</v>
      </c>
      <c r="T14" s="41">
        <v>850</v>
      </c>
      <c r="U14" s="41">
        <v>712</v>
      </c>
      <c r="V14" s="41">
        <v>873</v>
      </c>
      <c r="W14" s="41">
        <v>931</v>
      </c>
      <c r="X14" s="41">
        <v>886</v>
      </c>
      <c r="Y14" s="41">
        <v>851</v>
      </c>
      <c r="Z14" s="41">
        <v>535</v>
      </c>
      <c r="AA14" s="41">
        <v>134</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0</v>
      </c>
      <c r="L16" s="25">
        <v>1</v>
      </c>
      <c r="M16" s="25">
        <v>1</v>
      </c>
      <c r="N16" s="25">
        <v>0</v>
      </c>
      <c r="O16" s="25">
        <v>0</v>
      </c>
      <c r="P16" s="25">
        <v>1</v>
      </c>
      <c r="Q16" s="25">
        <v>0</v>
      </c>
      <c r="R16" s="25">
        <v>0</v>
      </c>
      <c r="S16" s="25">
        <v>1</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0</v>
      </c>
      <c r="L17" s="41">
        <v>1</v>
      </c>
      <c r="M17" s="41">
        <v>1</v>
      </c>
      <c r="N17" s="41">
        <v>0</v>
      </c>
      <c r="O17" s="41">
        <v>0</v>
      </c>
      <c r="P17" s="41">
        <v>1</v>
      </c>
      <c r="Q17" s="41">
        <v>0</v>
      </c>
      <c r="R17" s="41">
        <v>0</v>
      </c>
      <c r="S17" s="41">
        <v>1</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777</v>
      </c>
      <c r="K19" s="25">
        <v>868</v>
      </c>
      <c r="L19" s="25">
        <v>445</v>
      </c>
      <c r="M19" s="25">
        <v>887</v>
      </c>
      <c r="N19" s="25">
        <v>565</v>
      </c>
      <c r="O19" s="25">
        <v>822</v>
      </c>
      <c r="P19" s="25">
        <v>907</v>
      </c>
      <c r="Q19" s="25">
        <v>826</v>
      </c>
      <c r="R19" s="25">
        <v>783</v>
      </c>
      <c r="S19" s="25">
        <v>749</v>
      </c>
      <c r="T19" s="25">
        <v>657</v>
      </c>
      <c r="U19" s="25">
        <v>692</v>
      </c>
      <c r="V19" s="25">
        <v>1032</v>
      </c>
      <c r="W19" s="25">
        <v>701</v>
      </c>
      <c r="X19" s="25">
        <v>1092</v>
      </c>
      <c r="Y19" s="25">
        <v>840</v>
      </c>
      <c r="Z19" s="25">
        <v>512</v>
      </c>
      <c r="AA19" s="25">
        <v>133</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IFERROR(SUM(I19:BB19)/SUM(I20:BB21),0)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777</v>
      </c>
      <c r="K20" s="41">
        <v>868</v>
      </c>
      <c r="L20" s="41">
        <v>445</v>
      </c>
      <c r="M20" s="41">
        <v>887</v>
      </c>
      <c r="N20" s="41">
        <v>565</v>
      </c>
      <c r="O20" s="41">
        <v>822</v>
      </c>
      <c r="P20" s="41">
        <v>907</v>
      </c>
      <c r="Q20" s="41">
        <v>826</v>
      </c>
      <c r="R20" s="41">
        <v>783</v>
      </c>
      <c r="S20" s="41">
        <v>749</v>
      </c>
      <c r="T20" s="41">
        <v>657</v>
      </c>
      <c r="U20" s="41">
        <v>692</v>
      </c>
      <c r="V20" s="41">
        <v>1032</v>
      </c>
      <c r="W20" s="41">
        <v>701</v>
      </c>
      <c r="X20" s="41">
        <v>1092</v>
      </c>
      <c r="Y20" s="41">
        <v>840</v>
      </c>
      <c r="Z20" s="41">
        <v>512</v>
      </c>
      <c r="AA20" s="41">
        <v>133</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1328</v>
      </c>
      <c r="K22" s="25">
        <v>1418</v>
      </c>
      <c r="L22" s="25">
        <v>1133</v>
      </c>
      <c r="M22" s="25">
        <v>1426</v>
      </c>
      <c r="N22" s="25">
        <v>1246</v>
      </c>
      <c r="O22" s="25">
        <v>1424</v>
      </c>
      <c r="P22" s="25">
        <v>1528</v>
      </c>
      <c r="Q22" s="25">
        <v>1476</v>
      </c>
      <c r="R22" s="25">
        <v>1648</v>
      </c>
      <c r="S22" s="25">
        <v>1495</v>
      </c>
      <c r="T22" s="25">
        <v>1358</v>
      </c>
      <c r="U22" s="25">
        <v>1287</v>
      </c>
      <c r="V22" s="25">
        <v>1560</v>
      </c>
      <c r="W22" s="25">
        <v>1427</v>
      </c>
      <c r="X22" s="25">
        <v>1659</v>
      </c>
      <c r="Y22" s="25">
        <v>1592</v>
      </c>
      <c r="Z22" s="25">
        <v>1404</v>
      </c>
      <c r="AA22" s="25">
        <v>1324</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1328</v>
      </c>
      <c r="K23" s="41">
        <v>1418</v>
      </c>
      <c r="L23" s="41">
        <v>1133</v>
      </c>
      <c r="M23" s="41">
        <v>1426</v>
      </c>
      <c r="N23" s="41">
        <v>1246</v>
      </c>
      <c r="O23" s="41">
        <v>1424</v>
      </c>
      <c r="P23" s="41">
        <v>1528</v>
      </c>
      <c r="Q23" s="41">
        <v>1476</v>
      </c>
      <c r="R23" s="41">
        <v>1648</v>
      </c>
      <c r="S23" s="41">
        <v>1495</v>
      </c>
      <c r="T23" s="41">
        <v>1358</v>
      </c>
      <c r="U23" s="41">
        <v>1287</v>
      </c>
      <c r="V23" s="41">
        <v>1560</v>
      </c>
      <c r="W23" s="41">
        <v>1427</v>
      </c>
      <c r="X23" s="41">
        <v>1659</v>
      </c>
      <c r="Y23" s="41">
        <v>1592</v>
      </c>
      <c r="Z23" s="41">
        <v>1404</v>
      </c>
      <c r="AA23" s="41">
        <v>1324</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781</v>
      </c>
      <c r="K25" s="25">
        <v>778</v>
      </c>
      <c r="L25" s="25">
        <v>730</v>
      </c>
      <c r="M25" s="25">
        <v>594</v>
      </c>
      <c r="N25" s="25">
        <v>745</v>
      </c>
      <c r="O25" s="25">
        <v>644</v>
      </c>
      <c r="P25" s="25">
        <v>791</v>
      </c>
      <c r="Q25" s="25">
        <v>878</v>
      </c>
      <c r="R25" s="25">
        <v>611</v>
      </c>
      <c r="S25" s="25">
        <v>902</v>
      </c>
      <c r="T25" s="25">
        <v>794</v>
      </c>
      <c r="U25" s="25">
        <v>763</v>
      </c>
      <c r="V25" s="25">
        <v>750</v>
      </c>
      <c r="W25" s="25">
        <v>833</v>
      </c>
      <c r="X25" s="25">
        <v>860</v>
      </c>
      <c r="Y25" s="25">
        <v>907</v>
      </c>
      <c r="Z25" s="25">
        <v>693</v>
      </c>
      <c r="AA25" s="25">
        <v>213</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0.99909631749378713</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781</v>
      </c>
      <c r="K26" s="41">
        <v>779</v>
      </c>
      <c r="L26" s="41">
        <v>730</v>
      </c>
      <c r="M26" s="41">
        <v>594</v>
      </c>
      <c r="N26" s="41">
        <v>745</v>
      </c>
      <c r="O26" s="41">
        <v>644</v>
      </c>
      <c r="P26" s="41">
        <v>797</v>
      </c>
      <c r="Q26" s="41">
        <v>880</v>
      </c>
      <c r="R26" s="41">
        <v>611</v>
      </c>
      <c r="S26" s="41">
        <v>902</v>
      </c>
      <c r="T26" s="41">
        <v>794</v>
      </c>
      <c r="U26" s="41">
        <v>763</v>
      </c>
      <c r="V26" s="41">
        <v>751</v>
      </c>
      <c r="W26" s="41">
        <v>833</v>
      </c>
      <c r="X26" s="41">
        <v>862</v>
      </c>
      <c r="Y26" s="41">
        <v>907</v>
      </c>
      <c r="Z26" s="41">
        <v>693</v>
      </c>
      <c r="AA26" s="41">
        <v>213</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F25:F26"/>
    <mergeCell ref="G25:G26"/>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6:G37"/>
    <mergeCell ref="H36:M37"/>
    <mergeCell ref="A24:BC24"/>
    <mergeCell ref="A25:A26"/>
    <mergeCell ref="B25:B26"/>
    <mergeCell ref="C25:C26"/>
    <mergeCell ref="D25:D26"/>
    <mergeCell ref="E25:E26"/>
    <mergeCell ref="BC25:BC26"/>
    <mergeCell ref="I29:L29"/>
    <mergeCell ref="B34:M34"/>
    <mergeCell ref="B35:G35"/>
    <mergeCell ref="H35:M35"/>
  </mergeCells>
  <conditionalFormatting sqref="I21:BB21">
    <cfRule type="colorScale" priority="1107">
      <colorScale>
        <cfvo type="min"/>
        <cfvo type="percentile" val="50"/>
        <cfvo type="max"/>
        <color rgb="FFE98BD7"/>
        <color rgb="FFD5007F"/>
        <color rgb="FF950054"/>
      </colorScale>
    </cfRule>
  </conditionalFormatting>
  <conditionalFormatting sqref="BC10">
    <cfRule type="cellIs" dxfId="883" priority="18" operator="greaterThan">
      <formula>95%</formula>
    </cfRule>
    <cfRule type="cellIs" dxfId="882" priority="19" operator="greaterThanOrEqual">
      <formula>90%</formula>
    </cfRule>
    <cfRule type="cellIs" dxfId="881" priority="20" operator="lessThan">
      <formula>89.99%</formula>
    </cfRule>
  </conditionalFormatting>
  <conditionalFormatting sqref="BC13">
    <cfRule type="cellIs" dxfId="880" priority="15" operator="greaterThan">
      <formula>95%</formula>
    </cfRule>
    <cfRule type="cellIs" dxfId="879" priority="16" operator="greaterThanOrEqual">
      <formula>90%</formula>
    </cfRule>
    <cfRule type="cellIs" dxfId="878" priority="17" operator="lessThan">
      <formula>89.99%</formula>
    </cfRule>
  </conditionalFormatting>
  <conditionalFormatting sqref="BC16">
    <cfRule type="cellIs" dxfId="877" priority="12" operator="greaterThan">
      <formula>95%</formula>
    </cfRule>
    <cfRule type="cellIs" dxfId="876" priority="13" operator="greaterThanOrEqual">
      <formula>90%</formula>
    </cfRule>
    <cfRule type="cellIs" dxfId="875" priority="14" operator="lessThan">
      <formula>89.99%</formula>
    </cfRule>
  </conditionalFormatting>
  <conditionalFormatting sqref="BC19">
    <cfRule type="cellIs" dxfId="874" priority="9" operator="greaterThan">
      <formula>95%</formula>
    </cfRule>
    <cfRule type="cellIs" dxfId="873" priority="10" operator="greaterThanOrEqual">
      <formula>90%</formula>
    </cfRule>
    <cfRule type="cellIs" dxfId="872" priority="11" operator="lessThan">
      <formula>89.99%</formula>
    </cfRule>
  </conditionalFormatting>
  <conditionalFormatting sqref="BC22">
    <cfRule type="cellIs" dxfId="871" priority="1" operator="greaterThanOrEqual">
      <formula>100%</formula>
    </cfRule>
    <cfRule type="cellIs" dxfId="870" priority="2" operator="lessThan">
      <formula>99.99%</formula>
    </cfRule>
  </conditionalFormatting>
  <conditionalFormatting sqref="BC25">
    <cfRule type="cellIs" dxfId="869" priority="3" operator="greaterThan">
      <formula>95%</formula>
    </cfRule>
    <cfRule type="cellIs" dxfId="868" priority="4" operator="greaterThanOrEqual">
      <formula>90%</formula>
    </cfRule>
    <cfRule type="cellIs" dxfId="867" priority="5" operator="lessThan">
      <formula>89.99%</formula>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8D0F-4073-4231-BE9F-537EFCD332AE}">
  <sheetPr>
    <tabColor theme="9" tint="-0.499984740745262"/>
  </sheetPr>
  <dimension ref="A1:BO48"/>
  <sheetViews>
    <sheetView showGridLines="0" topLeftCell="W9"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14</v>
      </c>
      <c r="F2" s="113" t="s">
        <v>92</v>
      </c>
      <c r="G2" s="113"/>
      <c r="H2" s="22">
        <v>151452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40</v>
      </c>
      <c r="K10" s="25">
        <v>37</v>
      </c>
      <c r="L10" s="25">
        <v>23</v>
      </c>
      <c r="M10" s="25">
        <v>40</v>
      </c>
      <c r="N10" s="25">
        <v>29</v>
      </c>
      <c r="O10" s="25">
        <v>39</v>
      </c>
      <c r="P10" s="25">
        <v>40</v>
      </c>
      <c r="Q10" s="25">
        <v>40</v>
      </c>
      <c r="R10" s="25">
        <v>28</v>
      </c>
      <c r="S10" s="25">
        <v>42</v>
      </c>
      <c r="T10" s="25">
        <v>49</v>
      </c>
      <c r="U10" s="25">
        <v>42</v>
      </c>
      <c r="V10" s="25">
        <v>49</v>
      </c>
      <c r="W10" s="25">
        <v>45</v>
      </c>
      <c r="X10" s="25">
        <v>46</v>
      </c>
      <c r="Y10" s="25">
        <v>45</v>
      </c>
      <c r="Z10" s="25">
        <v>28</v>
      </c>
      <c r="AA10" s="25">
        <v>8</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IFERROR(SUM(I10:AH10)/SUM(I11:AH11),0)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40</v>
      </c>
      <c r="K11" s="41">
        <v>37</v>
      </c>
      <c r="L11" s="41">
        <v>23</v>
      </c>
      <c r="M11" s="41">
        <v>40</v>
      </c>
      <c r="N11" s="41">
        <v>29</v>
      </c>
      <c r="O11" s="41">
        <v>39</v>
      </c>
      <c r="P11" s="41">
        <v>40</v>
      </c>
      <c r="Q11" s="41">
        <v>40</v>
      </c>
      <c r="R11" s="41">
        <v>28</v>
      </c>
      <c r="S11" s="41">
        <v>42</v>
      </c>
      <c r="T11" s="41">
        <v>49</v>
      </c>
      <c r="U11" s="41">
        <v>42</v>
      </c>
      <c r="V11" s="41">
        <v>49</v>
      </c>
      <c r="W11" s="41">
        <v>45</v>
      </c>
      <c r="X11" s="41">
        <v>46</v>
      </c>
      <c r="Y11" s="41">
        <v>45</v>
      </c>
      <c r="Z11" s="41">
        <v>28</v>
      </c>
      <c r="AA11" s="41">
        <v>8</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403</v>
      </c>
      <c r="K13" s="25">
        <v>369</v>
      </c>
      <c r="L13" s="25">
        <v>237</v>
      </c>
      <c r="M13" s="60">
        <v>403</v>
      </c>
      <c r="N13" s="70">
        <v>296</v>
      </c>
      <c r="O13" s="70">
        <v>396</v>
      </c>
      <c r="P13" s="25">
        <v>404</v>
      </c>
      <c r="Q13" s="25">
        <v>402</v>
      </c>
      <c r="R13" s="25">
        <v>284</v>
      </c>
      <c r="S13" s="25">
        <v>426</v>
      </c>
      <c r="T13" s="25">
        <v>494</v>
      </c>
      <c r="U13" s="25">
        <v>420</v>
      </c>
      <c r="V13" s="25">
        <v>497</v>
      </c>
      <c r="W13" s="25">
        <v>448</v>
      </c>
      <c r="X13" s="25">
        <v>458</v>
      </c>
      <c r="Y13" s="25">
        <v>452</v>
      </c>
      <c r="Z13" s="25">
        <v>282</v>
      </c>
      <c r="AA13" s="25">
        <v>86</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0.99513991163475701</v>
      </c>
    </row>
    <row r="14" spans="1:67" s="3" customFormat="1" ht="50.1" customHeight="1" x14ac:dyDescent="0.2">
      <c r="A14" s="132"/>
      <c r="B14" s="133"/>
      <c r="C14" s="128"/>
      <c r="D14" s="129"/>
      <c r="E14" s="128"/>
      <c r="F14" s="130"/>
      <c r="G14" s="131"/>
      <c r="H14" s="27" t="str">
        <f>'PANEL DE CONTROL DISTRITAL'!H13</f>
        <v>Número de trámites aplicados</v>
      </c>
      <c r="I14" s="41">
        <v>0</v>
      </c>
      <c r="J14" s="41">
        <v>404</v>
      </c>
      <c r="K14" s="41">
        <v>370</v>
      </c>
      <c r="L14" s="41">
        <v>237</v>
      </c>
      <c r="M14" s="41">
        <v>404</v>
      </c>
      <c r="N14" s="41">
        <v>296</v>
      </c>
      <c r="O14" s="41">
        <v>397</v>
      </c>
      <c r="P14" s="41">
        <v>408</v>
      </c>
      <c r="Q14" s="41">
        <v>405</v>
      </c>
      <c r="R14" s="41">
        <v>284</v>
      </c>
      <c r="S14" s="41">
        <v>427</v>
      </c>
      <c r="T14" s="41">
        <v>497</v>
      </c>
      <c r="U14" s="41">
        <v>423</v>
      </c>
      <c r="V14" s="41">
        <v>498</v>
      </c>
      <c r="W14" s="41">
        <v>451</v>
      </c>
      <c r="X14" s="41">
        <v>461</v>
      </c>
      <c r="Y14" s="41">
        <v>455</v>
      </c>
      <c r="Z14" s="41">
        <v>287</v>
      </c>
      <c r="AA14" s="41">
        <v>86</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IFERROR(SUM(I16:BB16)/SUM(I17:BB18),1)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415</v>
      </c>
      <c r="K19" s="25">
        <v>491</v>
      </c>
      <c r="L19" s="25">
        <v>198</v>
      </c>
      <c r="M19" s="25">
        <v>425</v>
      </c>
      <c r="N19" s="25">
        <v>277</v>
      </c>
      <c r="O19" s="25">
        <v>383</v>
      </c>
      <c r="P19" s="25">
        <v>408</v>
      </c>
      <c r="Q19" s="25">
        <v>407</v>
      </c>
      <c r="R19" s="25">
        <v>369</v>
      </c>
      <c r="S19" s="25">
        <v>333</v>
      </c>
      <c r="T19" s="25">
        <v>382</v>
      </c>
      <c r="U19" s="25">
        <v>385</v>
      </c>
      <c r="V19" s="25">
        <v>610</v>
      </c>
      <c r="W19" s="25">
        <v>400</v>
      </c>
      <c r="X19" s="25">
        <v>600</v>
      </c>
      <c r="Y19" s="25">
        <v>387</v>
      </c>
      <c r="Z19" s="25">
        <v>266</v>
      </c>
      <c r="AA19" s="25">
        <v>69</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415</v>
      </c>
      <c r="K20" s="41">
        <v>491</v>
      </c>
      <c r="L20" s="41">
        <v>198</v>
      </c>
      <c r="M20" s="41">
        <v>425</v>
      </c>
      <c r="N20" s="41">
        <v>277</v>
      </c>
      <c r="O20" s="41">
        <v>383</v>
      </c>
      <c r="P20" s="41">
        <v>408</v>
      </c>
      <c r="Q20" s="41">
        <v>407</v>
      </c>
      <c r="R20" s="41">
        <v>369</v>
      </c>
      <c r="S20" s="41">
        <v>333</v>
      </c>
      <c r="T20" s="41">
        <v>382</v>
      </c>
      <c r="U20" s="41">
        <v>385</v>
      </c>
      <c r="V20" s="41">
        <v>610</v>
      </c>
      <c r="W20" s="41">
        <v>400</v>
      </c>
      <c r="X20" s="41">
        <v>600</v>
      </c>
      <c r="Y20" s="41">
        <v>387</v>
      </c>
      <c r="Z20" s="41">
        <v>266</v>
      </c>
      <c r="AA20" s="41">
        <v>69</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449</v>
      </c>
      <c r="K22" s="25">
        <v>514</v>
      </c>
      <c r="L22" s="25">
        <v>448</v>
      </c>
      <c r="M22" s="25">
        <v>575</v>
      </c>
      <c r="N22" s="25">
        <v>447</v>
      </c>
      <c r="O22" s="25">
        <v>484</v>
      </c>
      <c r="P22" s="25">
        <v>481</v>
      </c>
      <c r="Q22" s="25">
        <v>523</v>
      </c>
      <c r="R22" s="25">
        <v>562</v>
      </c>
      <c r="S22" s="25">
        <v>503</v>
      </c>
      <c r="T22" s="25">
        <v>438</v>
      </c>
      <c r="U22" s="25">
        <v>429</v>
      </c>
      <c r="V22" s="25">
        <v>610</v>
      </c>
      <c r="W22" s="25">
        <v>542</v>
      </c>
      <c r="X22" s="25">
        <v>684</v>
      </c>
      <c r="Y22" s="25">
        <v>597</v>
      </c>
      <c r="Z22" s="25">
        <v>533</v>
      </c>
      <c r="AA22" s="25">
        <v>491</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449</v>
      </c>
      <c r="K23" s="41">
        <v>514</v>
      </c>
      <c r="L23" s="41">
        <v>448</v>
      </c>
      <c r="M23" s="41">
        <v>575</v>
      </c>
      <c r="N23" s="41">
        <v>447</v>
      </c>
      <c r="O23" s="41">
        <v>484</v>
      </c>
      <c r="P23" s="41">
        <v>481</v>
      </c>
      <c r="Q23" s="41">
        <v>523</v>
      </c>
      <c r="R23" s="41">
        <v>562</v>
      </c>
      <c r="S23" s="41">
        <v>503</v>
      </c>
      <c r="T23" s="41">
        <v>438</v>
      </c>
      <c r="U23" s="41">
        <v>429</v>
      </c>
      <c r="V23" s="41">
        <v>610</v>
      </c>
      <c r="W23" s="41">
        <v>542</v>
      </c>
      <c r="X23" s="41">
        <v>684</v>
      </c>
      <c r="Y23" s="41">
        <v>597</v>
      </c>
      <c r="Z23" s="41">
        <v>533</v>
      </c>
      <c r="AA23" s="41">
        <v>491</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431</v>
      </c>
      <c r="K25" s="25">
        <v>426</v>
      </c>
      <c r="L25" s="25">
        <v>264</v>
      </c>
      <c r="M25" s="25">
        <v>298</v>
      </c>
      <c r="N25" s="25">
        <v>405</v>
      </c>
      <c r="O25" s="25">
        <v>346</v>
      </c>
      <c r="P25" s="25">
        <v>406</v>
      </c>
      <c r="Q25" s="25">
        <v>365</v>
      </c>
      <c r="R25" s="25">
        <v>330</v>
      </c>
      <c r="S25" s="25">
        <v>392</v>
      </c>
      <c r="T25" s="25">
        <v>447</v>
      </c>
      <c r="U25" s="25">
        <v>394</v>
      </c>
      <c r="V25" s="25">
        <v>428</v>
      </c>
      <c r="W25" s="25">
        <v>468</v>
      </c>
      <c r="X25" s="25">
        <v>458</v>
      </c>
      <c r="Y25" s="25">
        <v>474</v>
      </c>
      <c r="Z25" s="25">
        <v>328</v>
      </c>
      <c r="AA25" s="25">
        <v>111</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431</v>
      </c>
      <c r="K26" s="41">
        <v>426</v>
      </c>
      <c r="L26" s="41">
        <v>264</v>
      </c>
      <c r="M26" s="41">
        <v>298</v>
      </c>
      <c r="N26" s="41">
        <v>405</v>
      </c>
      <c r="O26" s="41">
        <v>346</v>
      </c>
      <c r="P26" s="41">
        <v>406</v>
      </c>
      <c r="Q26" s="41">
        <v>365</v>
      </c>
      <c r="R26" s="41">
        <v>330</v>
      </c>
      <c r="S26" s="41">
        <v>392</v>
      </c>
      <c r="T26" s="41">
        <v>447</v>
      </c>
      <c r="U26" s="41">
        <v>394</v>
      </c>
      <c r="V26" s="41">
        <v>428</v>
      </c>
      <c r="W26" s="41">
        <v>468</v>
      </c>
      <c r="X26" s="41">
        <v>458</v>
      </c>
      <c r="Y26" s="41">
        <v>474</v>
      </c>
      <c r="Z26" s="41">
        <v>328</v>
      </c>
      <c r="AA26" s="41">
        <v>111</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D22:D23"/>
    <mergeCell ref="BC25:BC26"/>
    <mergeCell ref="I29:L29"/>
    <mergeCell ref="B34:M34"/>
    <mergeCell ref="B35:G35"/>
    <mergeCell ref="H35:M35"/>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G10:G11"/>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I7:BB7"/>
    <mergeCell ref="BC10:BC11"/>
    <mergeCell ref="BC13:BC14"/>
    <mergeCell ref="E10:E11"/>
    <mergeCell ref="A1:BC1"/>
    <mergeCell ref="F2:G2"/>
    <mergeCell ref="A4:BC4"/>
    <mergeCell ref="A5:BC5"/>
    <mergeCell ref="A6:A9"/>
    <mergeCell ref="B6:H6"/>
    <mergeCell ref="I6:X6"/>
    <mergeCell ref="BC6:BC9"/>
    <mergeCell ref="B7:D7"/>
    <mergeCell ref="E7:H7"/>
    <mergeCell ref="B8:X8"/>
    <mergeCell ref="F10:F11"/>
  </mergeCells>
  <conditionalFormatting sqref="I21:BB21">
    <cfRule type="colorScale" priority="1108">
      <colorScale>
        <cfvo type="min"/>
        <cfvo type="percentile" val="50"/>
        <cfvo type="max"/>
        <color rgb="FFE98BD7"/>
        <color rgb="FFD5007F"/>
        <color rgb="FF950054"/>
      </colorScale>
    </cfRule>
  </conditionalFormatting>
  <conditionalFormatting sqref="BC10">
    <cfRule type="cellIs" dxfId="866" priority="15" operator="greaterThan">
      <formula>95%</formula>
    </cfRule>
    <cfRule type="cellIs" dxfId="865" priority="16" operator="greaterThanOrEqual">
      <formula>90%</formula>
    </cfRule>
    <cfRule type="cellIs" dxfId="864" priority="17" operator="lessThan">
      <formula>89.99%</formula>
    </cfRule>
  </conditionalFormatting>
  <conditionalFormatting sqref="BC13">
    <cfRule type="cellIs" dxfId="863" priority="12" operator="greaterThan">
      <formula>95%</formula>
    </cfRule>
    <cfRule type="cellIs" dxfId="862" priority="13" operator="greaterThanOrEqual">
      <formula>90%</formula>
    </cfRule>
    <cfRule type="cellIs" dxfId="861" priority="14" operator="lessThan">
      <formula>89.99%</formula>
    </cfRule>
  </conditionalFormatting>
  <conditionalFormatting sqref="BC16">
    <cfRule type="cellIs" dxfId="860" priority="9" operator="greaterThan">
      <formula>95%</formula>
    </cfRule>
    <cfRule type="cellIs" dxfId="859" priority="10" operator="greaterThanOrEqual">
      <formula>90%</formula>
    </cfRule>
    <cfRule type="cellIs" dxfId="858" priority="11" operator="lessThan">
      <formula>89.99%</formula>
    </cfRule>
  </conditionalFormatting>
  <conditionalFormatting sqref="BC19">
    <cfRule type="cellIs" dxfId="857" priority="6" operator="greaterThan">
      <formula>95%</formula>
    </cfRule>
    <cfRule type="cellIs" dxfId="856" priority="7" operator="greaterThanOrEqual">
      <formula>90%</formula>
    </cfRule>
    <cfRule type="cellIs" dxfId="855" priority="8" operator="lessThan">
      <formula>89.99%</formula>
    </cfRule>
  </conditionalFormatting>
  <conditionalFormatting sqref="BC22">
    <cfRule type="cellIs" dxfId="854" priority="1" operator="greaterThanOrEqual">
      <formula>100%</formula>
    </cfRule>
    <cfRule type="cellIs" dxfId="853" priority="2" operator="lessThan">
      <formula>99.99%</formula>
    </cfRule>
  </conditionalFormatting>
  <conditionalFormatting sqref="BC25">
    <cfRule type="cellIs" dxfId="852" priority="3" operator="greaterThan">
      <formula>95%</formula>
    </cfRule>
    <cfRule type="cellIs" dxfId="851" priority="4" operator="greaterThanOrEqual">
      <formula>90%</formula>
    </cfRule>
    <cfRule type="cellIs" dxfId="850" priority="5" operator="lessThan">
      <formula>89.99%</formula>
    </cfRule>
  </conditionalFormatting>
  <dataValidations count="1">
    <dataValidation showDropDown="1" showInputMessage="1" showErrorMessage="1" sqref="C21 G19:G23 G10:G11 G16:G17 G13:G14 G25:G26" xr:uid="{FB3C31E3-64E9-4627-9E27-91EBACBF985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BO48"/>
  <sheetViews>
    <sheetView showGridLines="0" topLeftCell="Y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14</v>
      </c>
      <c r="F2" s="113" t="s">
        <v>92</v>
      </c>
      <c r="G2" s="113"/>
      <c r="H2" s="22">
        <v>151453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14</v>
      </c>
      <c r="K10" s="25">
        <v>17</v>
      </c>
      <c r="L10" s="68">
        <v>12</v>
      </c>
      <c r="M10" s="66">
        <v>12</v>
      </c>
      <c r="N10" s="66">
        <v>6</v>
      </c>
      <c r="O10" s="66">
        <v>9</v>
      </c>
      <c r="P10" s="25">
        <v>21</v>
      </c>
      <c r="Q10" s="25">
        <v>14</v>
      </c>
      <c r="R10" s="25">
        <v>8</v>
      </c>
      <c r="S10" s="25">
        <v>10</v>
      </c>
      <c r="T10" s="25">
        <v>15</v>
      </c>
      <c r="U10" s="25">
        <v>12</v>
      </c>
      <c r="V10" s="25">
        <v>12</v>
      </c>
      <c r="W10" s="25">
        <v>9</v>
      </c>
      <c r="X10" s="25">
        <v>7</v>
      </c>
      <c r="Y10" s="25">
        <v>6</v>
      </c>
      <c r="Z10" s="25">
        <v>1</v>
      </c>
      <c r="AA10" s="25">
        <v>1</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14</v>
      </c>
      <c r="K11" s="41">
        <v>17</v>
      </c>
      <c r="L11" s="69">
        <v>12</v>
      </c>
      <c r="M11" s="67">
        <v>12</v>
      </c>
      <c r="N11" s="67">
        <v>6</v>
      </c>
      <c r="O11" s="67">
        <v>9</v>
      </c>
      <c r="P11" s="41">
        <v>21</v>
      </c>
      <c r="Q11" s="41">
        <v>14</v>
      </c>
      <c r="R11" s="41">
        <v>8</v>
      </c>
      <c r="S11" s="41">
        <v>10</v>
      </c>
      <c r="T11" s="41">
        <v>15</v>
      </c>
      <c r="U11" s="41">
        <v>12</v>
      </c>
      <c r="V11" s="41">
        <v>12</v>
      </c>
      <c r="W11" s="41">
        <v>9</v>
      </c>
      <c r="X11" s="41">
        <v>7</v>
      </c>
      <c r="Y11" s="41">
        <v>6</v>
      </c>
      <c r="Z11" s="41">
        <v>1</v>
      </c>
      <c r="AA11" s="41">
        <v>1</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140</v>
      </c>
      <c r="K13" s="25">
        <v>163</v>
      </c>
      <c r="L13" s="25">
        <v>113</v>
      </c>
      <c r="M13" s="25">
        <v>121</v>
      </c>
      <c r="N13" s="25">
        <v>59</v>
      </c>
      <c r="O13" s="25">
        <v>82</v>
      </c>
      <c r="P13" s="25">
        <v>209</v>
      </c>
      <c r="Q13" s="25">
        <v>138</v>
      </c>
      <c r="R13" s="25">
        <v>78</v>
      </c>
      <c r="S13" s="25">
        <v>100</v>
      </c>
      <c r="T13" s="25">
        <v>143</v>
      </c>
      <c r="U13" s="25">
        <v>119</v>
      </c>
      <c r="V13" s="25">
        <v>121</v>
      </c>
      <c r="W13" s="25">
        <v>87</v>
      </c>
      <c r="X13" s="25">
        <v>64</v>
      </c>
      <c r="Y13" s="25">
        <v>58</v>
      </c>
      <c r="Z13" s="25">
        <v>10</v>
      </c>
      <c r="AA13" s="25">
        <v>5</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1</v>
      </c>
    </row>
    <row r="14" spans="1:67" s="3" customFormat="1" ht="50.1" customHeight="1" x14ac:dyDescent="0.2">
      <c r="A14" s="132"/>
      <c r="B14" s="133"/>
      <c r="C14" s="128"/>
      <c r="D14" s="129"/>
      <c r="E14" s="128"/>
      <c r="F14" s="130"/>
      <c r="G14" s="131"/>
      <c r="H14" s="27" t="str">
        <f>'PANEL DE CONTROL DISTRITAL'!H13</f>
        <v>Número de trámites aplicados</v>
      </c>
      <c r="I14" s="41">
        <v>0</v>
      </c>
      <c r="J14" s="41">
        <v>140</v>
      </c>
      <c r="K14" s="41">
        <v>163</v>
      </c>
      <c r="L14" s="41">
        <v>113</v>
      </c>
      <c r="M14" s="41">
        <v>121</v>
      </c>
      <c r="N14" s="41">
        <v>59</v>
      </c>
      <c r="O14" s="41">
        <v>82</v>
      </c>
      <c r="P14" s="41">
        <v>209</v>
      </c>
      <c r="Q14" s="41">
        <v>138</v>
      </c>
      <c r="R14" s="41">
        <v>78</v>
      </c>
      <c r="S14" s="41">
        <v>100</v>
      </c>
      <c r="T14" s="41">
        <v>143</v>
      </c>
      <c r="U14" s="41">
        <v>119</v>
      </c>
      <c r="V14" s="41">
        <v>121</v>
      </c>
      <c r="W14" s="41">
        <v>87</v>
      </c>
      <c r="X14" s="41">
        <v>64</v>
      </c>
      <c r="Y14" s="41">
        <v>58</v>
      </c>
      <c r="Z14" s="41">
        <v>10</v>
      </c>
      <c r="AA14" s="41">
        <v>5</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15</v>
      </c>
      <c r="K19" s="25">
        <v>198</v>
      </c>
      <c r="L19" s="25">
        <v>79</v>
      </c>
      <c r="M19" s="68">
        <v>233</v>
      </c>
      <c r="N19" s="66">
        <v>69</v>
      </c>
      <c r="O19" s="66">
        <v>48</v>
      </c>
      <c r="P19" s="25">
        <v>130</v>
      </c>
      <c r="Q19" s="25">
        <v>173</v>
      </c>
      <c r="R19" s="25">
        <v>38</v>
      </c>
      <c r="S19" s="25">
        <v>150</v>
      </c>
      <c r="T19" s="25">
        <v>78</v>
      </c>
      <c r="U19" s="25">
        <v>174</v>
      </c>
      <c r="V19" s="25">
        <v>128</v>
      </c>
      <c r="W19" s="25">
        <v>112</v>
      </c>
      <c r="X19" s="25">
        <v>87</v>
      </c>
      <c r="Y19" s="25">
        <v>61</v>
      </c>
      <c r="Z19" s="25">
        <v>33</v>
      </c>
      <c r="AA19" s="25">
        <v>35</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15</v>
      </c>
      <c r="K20" s="41">
        <v>198</v>
      </c>
      <c r="L20" s="41">
        <v>79</v>
      </c>
      <c r="M20" s="69">
        <v>233</v>
      </c>
      <c r="N20" s="67">
        <v>69</v>
      </c>
      <c r="O20" s="67">
        <v>48</v>
      </c>
      <c r="P20" s="41">
        <v>130</v>
      </c>
      <c r="Q20" s="41">
        <v>173</v>
      </c>
      <c r="R20" s="41">
        <v>38</v>
      </c>
      <c r="S20" s="41">
        <v>150</v>
      </c>
      <c r="T20" s="41">
        <v>78</v>
      </c>
      <c r="U20" s="41">
        <v>174</v>
      </c>
      <c r="V20" s="41">
        <v>128</v>
      </c>
      <c r="W20" s="41">
        <v>112</v>
      </c>
      <c r="X20" s="41">
        <v>87</v>
      </c>
      <c r="Y20" s="41">
        <v>61</v>
      </c>
      <c r="Z20" s="41">
        <v>33</v>
      </c>
      <c r="AA20" s="41">
        <v>35</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100</v>
      </c>
      <c r="K22" s="25">
        <v>193</v>
      </c>
      <c r="L22" s="25">
        <v>180</v>
      </c>
      <c r="M22" s="68">
        <v>250</v>
      </c>
      <c r="N22" s="66">
        <v>160</v>
      </c>
      <c r="O22" s="66">
        <v>147</v>
      </c>
      <c r="P22" s="25">
        <v>203</v>
      </c>
      <c r="Q22" s="25">
        <v>237</v>
      </c>
      <c r="R22" s="25">
        <v>108</v>
      </c>
      <c r="S22" s="25">
        <v>135</v>
      </c>
      <c r="T22" s="25">
        <v>122</v>
      </c>
      <c r="U22" s="25">
        <v>183</v>
      </c>
      <c r="V22" s="25">
        <v>206</v>
      </c>
      <c r="W22" s="25">
        <v>191</v>
      </c>
      <c r="X22" s="25">
        <v>160</v>
      </c>
      <c r="Y22" s="25">
        <v>129</v>
      </c>
      <c r="Z22" s="25">
        <v>116</v>
      </c>
      <c r="AA22" s="25">
        <v>133</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100</v>
      </c>
      <c r="K23" s="41">
        <v>193</v>
      </c>
      <c r="L23" s="41">
        <v>180</v>
      </c>
      <c r="M23" s="69">
        <v>250</v>
      </c>
      <c r="N23" s="67">
        <v>160</v>
      </c>
      <c r="O23" s="67">
        <v>147</v>
      </c>
      <c r="P23" s="41">
        <v>203</v>
      </c>
      <c r="Q23" s="41">
        <v>237</v>
      </c>
      <c r="R23" s="41">
        <v>108</v>
      </c>
      <c r="S23" s="41">
        <v>135</v>
      </c>
      <c r="T23" s="41">
        <v>122</v>
      </c>
      <c r="U23" s="41">
        <v>183</v>
      </c>
      <c r="V23" s="41">
        <v>206</v>
      </c>
      <c r="W23" s="41">
        <v>191</v>
      </c>
      <c r="X23" s="41">
        <v>160</v>
      </c>
      <c r="Y23" s="41">
        <v>129</v>
      </c>
      <c r="Z23" s="41">
        <v>116</v>
      </c>
      <c r="AA23" s="41">
        <v>133</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152</v>
      </c>
      <c r="K25" s="25">
        <v>105</v>
      </c>
      <c r="L25" s="25">
        <v>92</v>
      </c>
      <c r="M25" s="68">
        <v>163</v>
      </c>
      <c r="N25" s="66">
        <v>159</v>
      </c>
      <c r="O25" s="66">
        <v>61</v>
      </c>
      <c r="P25" s="25">
        <v>74</v>
      </c>
      <c r="Q25" s="25">
        <v>139</v>
      </c>
      <c r="R25" s="25">
        <v>167</v>
      </c>
      <c r="S25" s="25">
        <v>123</v>
      </c>
      <c r="T25" s="25">
        <v>91</v>
      </c>
      <c r="U25" s="25">
        <v>113</v>
      </c>
      <c r="V25" s="25">
        <v>103</v>
      </c>
      <c r="W25" s="25">
        <v>127</v>
      </c>
      <c r="X25" s="25">
        <v>118</v>
      </c>
      <c r="Y25" s="25">
        <v>92</v>
      </c>
      <c r="Z25" s="25">
        <v>44</v>
      </c>
      <c r="AA25" s="25">
        <v>18</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152</v>
      </c>
      <c r="K26" s="41">
        <v>105</v>
      </c>
      <c r="L26" s="41">
        <v>92</v>
      </c>
      <c r="M26" s="69">
        <v>163</v>
      </c>
      <c r="N26" s="67">
        <v>159</v>
      </c>
      <c r="O26" s="67">
        <v>61</v>
      </c>
      <c r="P26" s="41">
        <v>74</v>
      </c>
      <c r="Q26" s="41">
        <v>139</v>
      </c>
      <c r="R26" s="41">
        <v>167</v>
      </c>
      <c r="S26" s="41">
        <v>123</v>
      </c>
      <c r="T26" s="41">
        <v>91</v>
      </c>
      <c r="U26" s="41">
        <v>113</v>
      </c>
      <c r="V26" s="41">
        <v>103</v>
      </c>
      <c r="W26" s="41">
        <v>127</v>
      </c>
      <c r="X26" s="41">
        <v>118</v>
      </c>
      <c r="Y26" s="41">
        <v>92</v>
      </c>
      <c r="Z26" s="41">
        <v>44</v>
      </c>
      <c r="AA26" s="41">
        <v>18</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09">
      <colorScale>
        <cfvo type="min"/>
        <cfvo type="percentile" val="50"/>
        <cfvo type="max"/>
        <color rgb="FFE98BD7"/>
        <color rgb="FFD5007F"/>
        <color rgb="FF950054"/>
      </colorScale>
    </cfRule>
  </conditionalFormatting>
  <conditionalFormatting sqref="BC10">
    <cfRule type="cellIs" dxfId="849" priority="18" operator="greaterThan">
      <formula>95%</formula>
    </cfRule>
    <cfRule type="cellIs" dxfId="848" priority="19" operator="greaterThanOrEqual">
      <formula>90%</formula>
    </cfRule>
    <cfRule type="cellIs" dxfId="847" priority="20" operator="lessThan">
      <formula>89.99%</formula>
    </cfRule>
  </conditionalFormatting>
  <conditionalFormatting sqref="BC13">
    <cfRule type="cellIs" dxfId="846" priority="15" operator="greaterThan">
      <formula>95%</formula>
    </cfRule>
    <cfRule type="cellIs" dxfId="845" priority="16" operator="greaterThanOrEqual">
      <formula>90%</formula>
    </cfRule>
    <cfRule type="cellIs" dxfId="844" priority="17" operator="lessThan">
      <formula>89.99%</formula>
    </cfRule>
  </conditionalFormatting>
  <conditionalFormatting sqref="BC16">
    <cfRule type="cellIs" dxfId="843" priority="12" operator="greaterThan">
      <formula>95%</formula>
    </cfRule>
    <cfRule type="cellIs" dxfId="842" priority="13" operator="greaterThanOrEqual">
      <formula>90%</formula>
    </cfRule>
    <cfRule type="cellIs" dxfId="841" priority="14" operator="lessThan">
      <formula>89.99%</formula>
    </cfRule>
  </conditionalFormatting>
  <conditionalFormatting sqref="BC19">
    <cfRule type="cellIs" dxfId="840" priority="9" operator="greaterThan">
      <formula>95%</formula>
    </cfRule>
    <cfRule type="cellIs" dxfId="839" priority="10" operator="greaterThanOrEqual">
      <formula>90%</formula>
    </cfRule>
    <cfRule type="cellIs" dxfId="838" priority="11" operator="lessThan">
      <formula>89.99%</formula>
    </cfRule>
  </conditionalFormatting>
  <conditionalFormatting sqref="BC22">
    <cfRule type="cellIs" dxfId="837" priority="1" operator="greaterThanOrEqual">
      <formula>100%</formula>
    </cfRule>
    <cfRule type="cellIs" dxfId="836" priority="2" operator="lessThan">
      <formula>99.99%</formula>
    </cfRule>
  </conditionalFormatting>
  <conditionalFormatting sqref="BC25">
    <cfRule type="cellIs" dxfId="835" priority="3" operator="greaterThan">
      <formula>95%</formula>
    </cfRule>
    <cfRule type="cellIs" dxfId="834" priority="4" operator="greaterThanOrEqual">
      <formula>90%</formula>
    </cfRule>
    <cfRule type="cellIs" dxfId="833" priority="5" operator="lessThan">
      <formula>89.99%</formula>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BO48"/>
  <sheetViews>
    <sheetView showGridLines="0" topLeftCell="J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15</v>
      </c>
      <c r="F2" s="113" t="s">
        <v>92</v>
      </c>
      <c r="G2" s="113"/>
      <c r="H2" s="22">
        <v>151551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103</v>
      </c>
      <c r="K10" s="25">
        <v>97</v>
      </c>
      <c r="L10" s="25">
        <v>64</v>
      </c>
      <c r="M10" s="25">
        <v>98</v>
      </c>
      <c r="N10" s="25">
        <v>81</v>
      </c>
      <c r="O10" s="25">
        <v>107</v>
      </c>
      <c r="P10" s="25">
        <v>104</v>
      </c>
      <c r="Q10" s="25">
        <v>104</v>
      </c>
      <c r="R10" s="25">
        <v>81</v>
      </c>
      <c r="S10" s="25">
        <v>103</v>
      </c>
      <c r="T10" s="25">
        <v>111</v>
      </c>
      <c r="U10" s="25">
        <v>94</v>
      </c>
      <c r="V10" s="25">
        <v>119</v>
      </c>
      <c r="W10" s="25">
        <v>102</v>
      </c>
      <c r="X10" s="25">
        <v>95</v>
      </c>
      <c r="Y10" s="25">
        <v>95</v>
      </c>
      <c r="Z10" s="25">
        <v>72</v>
      </c>
      <c r="AA10" s="25">
        <v>22</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103</v>
      </c>
      <c r="K11" s="41">
        <v>97</v>
      </c>
      <c r="L11" s="41">
        <v>64</v>
      </c>
      <c r="M11" s="41">
        <v>98</v>
      </c>
      <c r="N11" s="41">
        <v>81</v>
      </c>
      <c r="O11" s="41">
        <v>107</v>
      </c>
      <c r="P11" s="41">
        <v>104</v>
      </c>
      <c r="Q11" s="41">
        <v>104</v>
      </c>
      <c r="R11" s="41">
        <v>81</v>
      </c>
      <c r="S11" s="41">
        <v>103</v>
      </c>
      <c r="T11" s="41">
        <v>111</v>
      </c>
      <c r="U11" s="41">
        <v>94</v>
      </c>
      <c r="V11" s="41">
        <v>119</v>
      </c>
      <c r="W11" s="41">
        <v>102</v>
      </c>
      <c r="X11" s="41">
        <v>95</v>
      </c>
      <c r="Y11" s="41">
        <v>95</v>
      </c>
      <c r="Z11" s="41">
        <v>72</v>
      </c>
      <c r="AA11" s="41">
        <v>22</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1028</v>
      </c>
      <c r="K13" s="25">
        <v>967</v>
      </c>
      <c r="L13" s="25">
        <v>644</v>
      </c>
      <c r="M13" s="25">
        <v>977</v>
      </c>
      <c r="N13" s="25">
        <v>811</v>
      </c>
      <c r="O13" s="25">
        <v>1074</v>
      </c>
      <c r="P13" s="25">
        <v>1038</v>
      </c>
      <c r="Q13" s="25">
        <v>1038</v>
      </c>
      <c r="R13" s="25">
        <v>809</v>
      </c>
      <c r="S13" s="25">
        <v>1028</v>
      </c>
      <c r="T13" s="25">
        <v>1117</v>
      </c>
      <c r="U13" s="25">
        <v>941</v>
      </c>
      <c r="V13" s="25">
        <v>1194</v>
      </c>
      <c r="W13" s="25">
        <v>1025</v>
      </c>
      <c r="X13" s="25">
        <v>950</v>
      </c>
      <c r="Y13" s="25">
        <v>954</v>
      </c>
      <c r="Z13" s="25">
        <v>720</v>
      </c>
      <c r="AA13" s="25">
        <v>229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0.99686671487105327</v>
      </c>
    </row>
    <row r="14" spans="1:67" s="3" customFormat="1" ht="50.1" customHeight="1" x14ac:dyDescent="0.2">
      <c r="A14" s="132"/>
      <c r="B14" s="133"/>
      <c r="C14" s="128"/>
      <c r="D14" s="129"/>
      <c r="E14" s="128"/>
      <c r="F14" s="130"/>
      <c r="G14" s="131"/>
      <c r="H14" s="27" t="str">
        <f>'PANEL DE CONTROL DISTRITAL'!H13</f>
        <v>Número de trámites aplicados</v>
      </c>
      <c r="I14" s="41">
        <v>0</v>
      </c>
      <c r="J14" s="41">
        <v>1032</v>
      </c>
      <c r="K14" s="41">
        <v>970</v>
      </c>
      <c r="L14" s="41">
        <v>646</v>
      </c>
      <c r="M14" s="41">
        <v>980</v>
      </c>
      <c r="N14" s="41">
        <v>814</v>
      </c>
      <c r="O14" s="41">
        <v>1078</v>
      </c>
      <c r="P14" s="41">
        <v>1040</v>
      </c>
      <c r="Q14" s="41">
        <v>1040</v>
      </c>
      <c r="R14" s="41">
        <v>810</v>
      </c>
      <c r="S14" s="41">
        <v>1033</v>
      </c>
      <c r="T14" s="41">
        <v>1119</v>
      </c>
      <c r="U14" s="41">
        <v>946</v>
      </c>
      <c r="V14" s="41">
        <v>1197</v>
      </c>
      <c r="W14" s="41">
        <v>1027</v>
      </c>
      <c r="X14" s="41">
        <v>954</v>
      </c>
      <c r="Y14" s="41">
        <v>956</v>
      </c>
      <c r="Z14" s="41">
        <v>725</v>
      </c>
      <c r="AA14" s="41">
        <v>229</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2</v>
      </c>
      <c r="L16" s="25">
        <v>1</v>
      </c>
      <c r="M16" s="25">
        <v>1</v>
      </c>
      <c r="N16" s="25">
        <v>2</v>
      </c>
      <c r="O16" s="25">
        <v>0</v>
      </c>
      <c r="P16" s="25">
        <v>0</v>
      </c>
      <c r="Q16" s="25">
        <v>0</v>
      </c>
      <c r="R16" s="25">
        <v>4</v>
      </c>
      <c r="S16" s="25">
        <v>0</v>
      </c>
      <c r="T16" s="25">
        <v>0</v>
      </c>
      <c r="U16" s="25">
        <v>0</v>
      </c>
      <c r="V16" s="25">
        <v>4</v>
      </c>
      <c r="W16" s="25">
        <v>2</v>
      </c>
      <c r="X16" s="25">
        <v>0</v>
      </c>
      <c r="Y16" s="25">
        <v>0</v>
      </c>
      <c r="Z16" s="25">
        <v>2</v>
      </c>
      <c r="AA16" s="25">
        <v>4</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2</v>
      </c>
      <c r="L17" s="41">
        <v>1</v>
      </c>
      <c r="M17" s="41">
        <v>1</v>
      </c>
      <c r="N17" s="41">
        <v>2</v>
      </c>
      <c r="O17" s="41">
        <v>0</v>
      </c>
      <c r="P17" s="41">
        <v>0</v>
      </c>
      <c r="Q17" s="41">
        <v>0</v>
      </c>
      <c r="R17" s="41">
        <v>4</v>
      </c>
      <c r="S17" s="41">
        <v>0</v>
      </c>
      <c r="T17" s="41">
        <v>0</v>
      </c>
      <c r="U17" s="41">
        <v>0</v>
      </c>
      <c r="V17" s="41">
        <v>4</v>
      </c>
      <c r="W17" s="41">
        <v>2</v>
      </c>
      <c r="X17" s="41">
        <v>0</v>
      </c>
      <c r="Y17" s="41">
        <v>0</v>
      </c>
      <c r="Z17" s="41">
        <v>2</v>
      </c>
      <c r="AA17" s="41">
        <v>4</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1018</v>
      </c>
      <c r="K19" s="25">
        <v>1233</v>
      </c>
      <c r="L19" s="25">
        <v>496</v>
      </c>
      <c r="M19" s="25">
        <v>1118</v>
      </c>
      <c r="N19" s="25">
        <v>760</v>
      </c>
      <c r="O19" s="25">
        <v>1022</v>
      </c>
      <c r="P19" s="25">
        <v>1078</v>
      </c>
      <c r="Q19" s="25">
        <v>1053</v>
      </c>
      <c r="R19" s="25">
        <v>942</v>
      </c>
      <c r="S19" s="25">
        <v>820</v>
      </c>
      <c r="T19" s="25">
        <v>934</v>
      </c>
      <c r="U19" s="25">
        <v>1135</v>
      </c>
      <c r="V19" s="25">
        <v>1195</v>
      </c>
      <c r="W19" s="25">
        <v>877</v>
      </c>
      <c r="X19" s="25">
        <v>1185</v>
      </c>
      <c r="Y19" s="25">
        <v>980</v>
      </c>
      <c r="Z19" s="25">
        <v>580</v>
      </c>
      <c r="AA19" s="25">
        <v>201</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1018</v>
      </c>
      <c r="K20" s="41">
        <v>1233</v>
      </c>
      <c r="L20" s="41">
        <v>496</v>
      </c>
      <c r="M20" s="41">
        <v>1118</v>
      </c>
      <c r="N20" s="41">
        <v>760</v>
      </c>
      <c r="O20" s="41">
        <v>1022</v>
      </c>
      <c r="P20" s="41">
        <v>1078</v>
      </c>
      <c r="Q20" s="41">
        <v>1053</v>
      </c>
      <c r="R20" s="41">
        <v>942</v>
      </c>
      <c r="S20" s="41">
        <v>820</v>
      </c>
      <c r="T20" s="41">
        <v>934</v>
      </c>
      <c r="U20" s="41">
        <v>1135</v>
      </c>
      <c r="V20" s="41">
        <v>1195</v>
      </c>
      <c r="W20" s="41">
        <v>877</v>
      </c>
      <c r="X20" s="41">
        <v>1185</v>
      </c>
      <c r="Y20" s="41">
        <v>980</v>
      </c>
      <c r="Z20" s="41">
        <v>580</v>
      </c>
      <c r="AA20" s="41">
        <v>201</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1474</v>
      </c>
      <c r="K22" s="25">
        <v>1645</v>
      </c>
      <c r="L22" s="25">
        <v>1224</v>
      </c>
      <c r="M22" s="25">
        <v>1570</v>
      </c>
      <c r="N22" s="25">
        <v>1458</v>
      </c>
      <c r="O22" s="25">
        <v>1615</v>
      </c>
      <c r="P22" s="25">
        <v>1713</v>
      </c>
      <c r="Q22" s="25">
        <v>1759</v>
      </c>
      <c r="R22" s="25">
        <v>1895</v>
      </c>
      <c r="S22" s="25">
        <v>1504</v>
      </c>
      <c r="T22" s="25">
        <v>1518</v>
      </c>
      <c r="U22" s="25">
        <v>1646</v>
      </c>
      <c r="V22" s="25">
        <v>1850</v>
      </c>
      <c r="W22" s="25">
        <v>1568</v>
      </c>
      <c r="X22" s="25">
        <v>1670</v>
      </c>
      <c r="Y22" s="25">
        <v>1609</v>
      </c>
      <c r="Z22" s="25">
        <v>1354</v>
      </c>
      <c r="AA22" s="25">
        <v>1278</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1474</v>
      </c>
      <c r="K23" s="41">
        <v>1645</v>
      </c>
      <c r="L23" s="41">
        <v>1224</v>
      </c>
      <c r="M23" s="41">
        <v>1570</v>
      </c>
      <c r="N23" s="41">
        <v>1458</v>
      </c>
      <c r="O23" s="41">
        <v>1615</v>
      </c>
      <c r="P23" s="41">
        <v>1713</v>
      </c>
      <c r="Q23" s="41">
        <v>1759</v>
      </c>
      <c r="R23" s="41">
        <v>1895</v>
      </c>
      <c r="S23" s="41">
        <v>1504</v>
      </c>
      <c r="T23" s="41">
        <v>1518</v>
      </c>
      <c r="U23" s="41">
        <v>1646</v>
      </c>
      <c r="V23" s="41">
        <v>1850</v>
      </c>
      <c r="W23" s="41">
        <v>1568</v>
      </c>
      <c r="X23" s="41">
        <v>1670</v>
      </c>
      <c r="Y23" s="41">
        <v>1609</v>
      </c>
      <c r="Z23" s="41">
        <v>1354</v>
      </c>
      <c r="AA23" s="41">
        <v>1278</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953</v>
      </c>
      <c r="K25" s="25">
        <v>1062</v>
      </c>
      <c r="L25" s="25">
        <v>917</v>
      </c>
      <c r="M25" s="25">
        <v>772</v>
      </c>
      <c r="N25" s="25">
        <v>872</v>
      </c>
      <c r="O25" s="25">
        <v>865</v>
      </c>
      <c r="P25" s="25">
        <v>974</v>
      </c>
      <c r="Q25" s="25">
        <v>1007</v>
      </c>
      <c r="R25" s="25">
        <v>806</v>
      </c>
      <c r="S25" s="25">
        <v>1211</v>
      </c>
      <c r="T25" s="25">
        <v>920</v>
      </c>
      <c r="U25" s="25">
        <v>1007</v>
      </c>
      <c r="V25" s="25">
        <v>986</v>
      </c>
      <c r="W25" s="25">
        <v>1159</v>
      </c>
      <c r="X25" s="25">
        <v>1083</v>
      </c>
      <c r="Y25" s="25">
        <v>1041</v>
      </c>
      <c r="Z25" s="25">
        <v>829</v>
      </c>
      <c r="AA25" s="25">
        <v>277</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953</v>
      </c>
      <c r="K26" s="41">
        <v>1062</v>
      </c>
      <c r="L26" s="41">
        <v>917</v>
      </c>
      <c r="M26" s="41">
        <v>772</v>
      </c>
      <c r="N26" s="41">
        <v>872</v>
      </c>
      <c r="O26" s="41">
        <v>865</v>
      </c>
      <c r="P26" s="41">
        <v>974</v>
      </c>
      <c r="Q26" s="41">
        <v>1007</v>
      </c>
      <c r="R26" s="41">
        <v>806</v>
      </c>
      <c r="S26" s="41">
        <v>1211</v>
      </c>
      <c r="T26" s="41">
        <v>920</v>
      </c>
      <c r="U26" s="41">
        <v>1007</v>
      </c>
      <c r="V26" s="41">
        <v>986</v>
      </c>
      <c r="W26" s="41">
        <v>1159</v>
      </c>
      <c r="X26" s="41">
        <v>1083</v>
      </c>
      <c r="Y26" s="41">
        <v>1041</v>
      </c>
      <c r="Z26" s="41">
        <v>829</v>
      </c>
      <c r="AA26" s="41">
        <v>277</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10">
      <colorScale>
        <cfvo type="min"/>
        <cfvo type="percentile" val="50"/>
        <cfvo type="max"/>
        <color rgb="FFE98BD7"/>
        <color rgb="FFD5007F"/>
        <color rgb="FF950054"/>
      </colorScale>
    </cfRule>
  </conditionalFormatting>
  <conditionalFormatting sqref="BC10">
    <cfRule type="cellIs" dxfId="832" priority="18" operator="greaterThan">
      <formula>95%</formula>
    </cfRule>
    <cfRule type="cellIs" dxfId="831" priority="19" operator="greaterThanOrEqual">
      <formula>90%</formula>
    </cfRule>
    <cfRule type="cellIs" dxfId="830" priority="20" operator="lessThan">
      <formula>89.99%</formula>
    </cfRule>
  </conditionalFormatting>
  <conditionalFormatting sqref="BC13">
    <cfRule type="cellIs" dxfId="829" priority="15" operator="greaterThan">
      <formula>95%</formula>
    </cfRule>
    <cfRule type="cellIs" dxfId="828" priority="16" operator="greaterThanOrEqual">
      <formula>90%</formula>
    </cfRule>
    <cfRule type="cellIs" dxfId="827" priority="17" operator="lessThan">
      <formula>89.99%</formula>
    </cfRule>
  </conditionalFormatting>
  <conditionalFormatting sqref="BC16">
    <cfRule type="cellIs" dxfId="826" priority="12" operator="greaterThan">
      <formula>95%</formula>
    </cfRule>
    <cfRule type="cellIs" dxfId="825" priority="13" operator="greaterThanOrEqual">
      <formula>90%</formula>
    </cfRule>
    <cfRule type="cellIs" dxfId="824" priority="14" operator="lessThan">
      <formula>89.99%</formula>
    </cfRule>
  </conditionalFormatting>
  <conditionalFormatting sqref="BC19">
    <cfRule type="cellIs" dxfId="823" priority="9" operator="greaterThan">
      <formula>95%</formula>
    </cfRule>
    <cfRule type="cellIs" dxfId="822" priority="10" operator="greaterThanOrEqual">
      <formula>90%</formula>
    </cfRule>
    <cfRule type="cellIs" dxfId="821" priority="11" operator="lessThan">
      <formula>89.99%</formula>
    </cfRule>
  </conditionalFormatting>
  <conditionalFormatting sqref="BC22">
    <cfRule type="cellIs" dxfId="820" priority="1" operator="greaterThanOrEqual">
      <formula>100%</formula>
    </cfRule>
    <cfRule type="cellIs" dxfId="819" priority="2" operator="lessThan">
      <formula>99.99%</formula>
    </cfRule>
  </conditionalFormatting>
  <conditionalFormatting sqref="BC25">
    <cfRule type="cellIs" dxfId="818" priority="3" operator="greaterThan">
      <formula>95%</formula>
    </cfRule>
    <cfRule type="cellIs" dxfId="817" priority="4" operator="greaterThanOrEqual">
      <formula>90%</formula>
    </cfRule>
    <cfRule type="cellIs" dxfId="816" priority="5" operator="lessThan">
      <formula>89.99%</formula>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BO48"/>
  <sheetViews>
    <sheetView showGridLines="0" topLeftCell="Z1" zoomScale="85" zoomScaleNormal="85" workbookViewId="0">
      <selection activeCell="BA34" sqref="BA3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16</v>
      </c>
      <c r="F2" s="113" t="s">
        <v>92</v>
      </c>
      <c r="G2" s="113"/>
      <c r="H2" s="22">
        <v>151651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77</v>
      </c>
      <c r="K10" s="25">
        <v>79</v>
      </c>
      <c r="L10" s="25">
        <v>55</v>
      </c>
      <c r="M10" s="25">
        <v>81</v>
      </c>
      <c r="N10" s="25">
        <v>72</v>
      </c>
      <c r="O10" s="25">
        <v>89</v>
      </c>
      <c r="P10" s="25">
        <v>87</v>
      </c>
      <c r="Q10" s="25">
        <v>87</v>
      </c>
      <c r="R10" s="25">
        <v>61</v>
      </c>
      <c r="S10" s="25">
        <v>89</v>
      </c>
      <c r="T10" s="25">
        <v>95</v>
      </c>
      <c r="U10" s="25">
        <v>79</v>
      </c>
      <c r="V10" s="25">
        <v>92</v>
      </c>
      <c r="W10" s="25">
        <v>98</v>
      </c>
      <c r="X10" s="25">
        <v>95</v>
      </c>
      <c r="Y10" s="25">
        <v>92</v>
      </c>
      <c r="Z10" s="25">
        <v>52</v>
      </c>
      <c r="AA10" s="25">
        <v>16</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77</v>
      </c>
      <c r="K11" s="41">
        <v>79</v>
      </c>
      <c r="L11" s="41">
        <v>55</v>
      </c>
      <c r="M11" s="41">
        <v>81</v>
      </c>
      <c r="N11" s="41">
        <v>72</v>
      </c>
      <c r="O11" s="41">
        <v>89</v>
      </c>
      <c r="P11" s="41">
        <v>87</v>
      </c>
      <c r="Q11" s="41">
        <v>87</v>
      </c>
      <c r="R11" s="41">
        <v>61</v>
      </c>
      <c r="S11" s="41">
        <v>89</v>
      </c>
      <c r="T11" s="41">
        <v>95</v>
      </c>
      <c r="U11" s="41">
        <v>79</v>
      </c>
      <c r="V11" s="41">
        <v>92</v>
      </c>
      <c r="W11" s="41">
        <v>98</v>
      </c>
      <c r="X11" s="41">
        <v>95</v>
      </c>
      <c r="Y11" s="41">
        <v>92</v>
      </c>
      <c r="Z11" s="41">
        <v>52</v>
      </c>
      <c r="AA11" s="41">
        <v>16</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776</v>
      </c>
      <c r="K13" s="25">
        <v>794</v>
      </c>
      <c r="L13" s="25">
        <v>554</v>
      </c>
      <c r="M13" s="25">
        <v>812</v>
      </c>
      <c r="N13" s="25">
        <v>724</v>
      </c>
      <c r="O13" s="25">
        <v>897</v>
      </c>
      <c r="P13" s="25">
        <v>876</v>
      </c>
      <c r="Q13" s="25">
        <v>874</v>
      </c>
      <c r="R13" s="25">
        <v>619</v>
      </c>
      <c r="S13" s="25">
        <v>893</v>
      </c>
      <c r="T13" s="25">
        <v>953</v>
      </c>
      <c r="U13" s="25">
        <v>790</v>
      </c>
      <c r="V13" s="25">
        <v>924</v>
      </c>
      <c r="W13" s="25">
        <v>985</v>
      </c>
      <c r="X13" s="25">
        <v>951</v>
      </c>
      <c r="Y13" s="25">
        <v>921</v>
      </c>
      <c r="Z13" s="25">
        <v>525</v>
      </c>
      <c r="AA13" s="25">
        <v>165</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0.99807965860597436</v>
      </c>
    </row>
    <row r="14" spans="1:67" s="3" customFormat="1" ht="50.1" customHeight="1" x14ac:dyDescent="0.2">
      <c r="A14" s="132"/>
      <c r="B14" s="133"/>
      <c r="C14" s="128"/>
      <c r="D14" s="129"/>
      <c r="E14" s="128"/>
      <c r="F14" s="130"/>
      <c r="G14" s="131"/>
      <c r="H14" s="27" t="str">
        <f>'PANEL DE CONTROL DISTRITAL'!H13</f>
        <v>Número de trámites aplicados</v>
      </c>
      <c r="I14" s="41">
        <v>0</v>
      </c>
      <c r="J14" s="41">
        <v>778</v>
      </c>
      <c r="K14" s="41">
        <v>796</v>
      </c>
      <c r="L14" s="41">
        <v>557</v>
      </c>
      <c r="M14" s="41">
        <v>812</v>
      </c>
      <c r="N14" s="41">
        <v>726</v>
      </c>
      <c r="O14" s="41">
        <v>897</v>
      </c>
      <c r="P14" s="41">
        <v>879</v>
      </c>
      <c r="Q14" s="41">
        <v>874</v>
      </c>
      <c r="R14" s="41">
        <v>619</v>
      </c>
      <c r="S14" s="41">
        <v>898</v>
      </c>
      <c r="T14" s="41">
        <v>957</v>
      </c>
      <c r="U14" s="41">
        <v>790</v>
      </c>
      <c r="V14" s="41">
        <v>925</v>
      </c>
      <c r="W14" s="41">
        <v>986</v>
      </c>
      <c r="X14" s="41">
        <v>954</v>
      </c>
      <c r="Y14" s="41">
        <v>922</v>
      </c>
      <c r="Z14" s="41">
        <v>525</v>
      </c>
      <c r="AA14" s="41">
        <v>165</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830</v>
      </c>
      <c r="K19" s="25">
        <v>965</v>
      </c>
      <c r="L19" s="25">
        <v>416</v>
      </c>
      <c r="M19" s="25">
        <v>918</v>
      </c>
      <c r="N19" s="25">
        <v>663</v>
      </c>
      <c r="O19" s="25">
        <v>893</v>
      </c>
      <c r="P19" s="25">
        <v>905</v>
      </c>
      <c r="Q19" s="25">
        <v>888</v>
      </c>
      <c r="R19" s="25">
        <v>804</v>
      </c>
      <c r="S19" s="25">
        <v>674</v>
      </c>
      <c r="T19" s="25">
        <v>764</v>
      </c>
      <c r="U19" s="25">
        <v>951</v>
      </c>
      <c r="V19" s="25">
        <v>949</v>
      </c>
      <c r="W19" s="25">
        <v>1007</v>
      </c>
      <c r="X19" s="25">
        <v>1096</v>
      </c>
      <c r="Y19" s="25">
        <v>912</v>
      </c>
      <c r="Z19" s="25">
        <v>517</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830</v>
      </c>
      <c r="K20" s="41">
        <v>965</v>
      </c>
      <c r="L20" s="41">
        <v>416</v>
      </c>
      <c r="M20" s="41">
        <v>918</v>
      </c>
      <c r="N20" s="41">
        <v>663</v>
      </c>
      <c r="O20" s="41">
        <v>893</v>
      </c>
      <c r="P20" s="41">
        <v>905</v>
      </c>
      <c r="Q20" s="41">
        <v>888</v>
      </c>
      <c r="R20" s="41">
        <v>804</v>
      </c>
      <c r="S20" s="41">
        <v>674</v>
      </c>
      <c r="T20" s="41">
        <v>764</v>
      </c>
      <c r="U20" s="41">
        <v>951</v>
      </c>
      <c r="V20" s="41">
        <v>949</v>
      </c>
      <c r="W20" s="41">
        <v>1007</v>
      </c>
      <c r="X20" s="41">
        <v>1096</v>
      </c>
      <c r="Y20" s="41">
        <v>912</v>
      </c>
      <c r="Z20" s="41">
        <v>517</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1326</v>
      </c>
      <c r="K22" s="25">
        <v>1503</v>
      </c>
      <c r="L22" s="25">
        <v>1432</v>
      </c>
      <c r="M22" s="25">
        <v>1461</v>
      </c>
      <c r="N22" s="25">
        <v>1335</v>
      </c>
      <c r="O22" s="25">
        <v>1479</v>
      </c>
      <c r="P22" s="25">
        <v>1541</v>
      </c>
      <c r="Q22" s="25">
        <v>1561</v>
      </c>
      <c r="R22" s="25">
        <v>1752</v>
      </c>
      <c r="S22" s="25">
        <v>1377</v>
      </c>
      <c r="T22" s="25">
        <v>1388</v>
      </c>
      <c r="U22" s="25">
        <v>1473</v>
      </c>
      <c r="V22" s="25">
        <v>1623</v>
      </c>
      <c r="W22" s="25">
        <v>1694</v>
      </c>
      <c r="X22" s="25">
        <v>1844</v>
      </c>
      <c r="Y22" s="25">
        <v>1813</v>
      </c>
      <c r="Z22" s="25">
        <v>1486</v>
      </c>
      <c r="AA22" s="25">
        <v>1245</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1326</v>
      </c>
      <c r="K23" s="41">
        <v>1503</v>
      </c>
      <c r="L23" s="41">
        <v>1432</v>
      </c>
      <c r="M23" s="41">
        <v>1461</v>
      </c>
      <c r="N23" s="41">
        <v>1335</v>
      </c>
      <c r="O23" s="41">
        <v>1479</v>
      </c>
      <c r="P23" s="41">
        <v>1541</v>
      </c>
      <c r="Q23" s="41">
        <v>1561</v>
      </c>
      <c r="R23" s="41">
        <v>1752</v>
      </c>
      <c r="S23" s="41">
        <v>1377</v>
      </c>
      <c r="T23" s="41">
        <v>1388</v>
      </c>
      <c r="U23" s="41">
        <v>1473</v>
      </c>
      <c r="V23" s="41">
        <v>1623</v>
      </c>
      <c r="W23" s="41">
        <v>1694</v>
      </c>
      <c r="X23" s="41">
        <v>1844</v>
      </c>
      <c r="Y23" s="41">
        <v>1813</v>
      </c>
      <c r="Z23" s="41">
        <v>1486</v>
      </c>
      <c r="AA23" s="41">
        <v>1245</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872</v>
      </c>
      <c r="K25" s="25">
        <v>788</v>
      </c>
      <c r="L25" s="25">
        <v>487</v>
      </c>
      <c r="M25" s="25">
        <v>889</v>
      </c>
      <c r="N25" s="25">
        <v>789</v>
      </c>
      <c r="O25" s="25">
        <v>749</v>
      </c>
      <c r="P25" s="25">
        <v>834</v>
      </c>
      <c r="Q25" s="25">
        <v>868</v>
      </c>
      <c r="R25" s="25">
        <v>613</v>
      </c>
      <c r="S25" s="25">
        <v>1049</v>
      </c>
      <c r="T25" s="25">
        <v>753</v>
      </c>
      <c r="U25" s="25">
        <v>866</v>
      </c>
      <c r="V25" s="25">
        <v>793</v>
      </c>
      <c r="W25" s="25">
        <v>936</v>
      </c>
      <c r="X25" s="25">
        <v>946</v>
      </c>
      <c r="Y25" s="25">
        <v>942</v>
      </c>
      <c r="Z25" s="25">
        <v>845</v>
      </c>
      <c r="AA25" s="25">
        <v>241</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872</v>
      </c>
      <c r="K26" s="41">
        <v>788</v>
      </c>
      <c r="L26" s="41">
        <v>487</v>
      </c>
      <c r="M26" s="41">
        <v>889</v>
      </c>
      <c r="N26" s="41">
        <v>789</v>
      </c>
      <c r="O26" s="41">
        <v>749</v>
      </c>
      <c r="P26" s="41">
        <v>834</v>
      </c>
      <c r="Q26" s="41">
        <v>868</v>
      </c>
      <c r="R26" s="41">
        <v>613</v>
      </c>
      <c r="S26" s="41">
        <v>1049</v>
      </c>
      <c r="T26" s="41">
        <v>753</v>
      </c>
      <c r="U26" s="41">
        <v>866</v>
      </c>
      <c r="V26" s="41">
        <v>793</v>
      </c>
      <c r="W26" s="41">
        <v>936</v>
      </c>
      <c r="X26" s="41">
        <v>946</v>
      </c>
      <c r="Y26" s="41">
        <v>942</v>
      </c>
      <c r="Z26" s="41">
        <v>845</v>
      </c>
      <c r="AA26" s="41">
        <v>241</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11">
      <colorScale>
        <cfvo type="min"/>
        <cfvo type="percentile" val="50"/>
        <cfvo type="max"/>
        <color rgb="FFE98BD7"/>
        <color rgb="FFD5007F"/>
        <color rgb="FF950054"/>
      </colorScale>
    </cfRule>
  </conditionalFormatting>
  <conditionalFormatting sqref="BC10">
    <cfRule type="cellIs" dxfId="815" priority="18" operator="greaterThan">
      <formula>95%</formula>
    </cfRule>
    <cfRule type="cellIs" dxfId="814" priority="19" operator="greaterThanOrEqual">
      <formula>90%</formula>
    </cfRule>
    <cfRule type="cellIs" dxfId="813" priority="20" operator="lessThan">
      <formula>89.99%</formula>
    </cfRule>
  </conditionalFormatting>
  <conditionalFormatting sqref="BC13">
    <cfRule type="cellIs" dxfId="812" priority="15" operator="greaterThan">
      <formula>95%</formula>
    </cfRule>
    <cfRule type="cellIs" dxfId="811" priority="16" operator="greaterThanOrEqual">
      <formula>90%</formula>
    </cfRule>
    <cfRule type="cellIs" dxfId="810" priority="17" operator="lessThan">
      <formula>89.99%</formula>
    </cfRule>
  </conditionalFormatting>
  <conditionalFormatting sqref="BC16">
    <cfRule type="cellIs" dxfId="809" priority="12" operator="greaterThan">
      <formula>95%</formula>
    </cfRule>
    <cfRule type="cellIs" dxfId="808" priority="13" operator="greaterThanOrEqual">
      <formula>90%</formula>
    </cfRule>
    <cfRule type="cellIs" dxfId="807" priority="14" operator="lessThan">
      <formula>89.99%</formula>
    </cfRule>
  </conditionalFormatting>
  <conditionalFormatting sqref="BC19">
    <cfRule type="cellIs" dxfId="806" priority="9" operator="greaterThan">
      <formula>95%</formula>
    </cfRule>
    <cfRule type="cellIs" dxfId="805" priority="10" operator="greaterThanOrEqual">
      <formula>90%</formula>
    </cfRule>
    <cfRule type="cellIs" dxfId="804" priority="11" operator="lessThan">
      <formula>89.99%</formula>
    </cfRule>
  </conditionalFormatting>
  <conditionalFormatting sqref="BC22">
    <cfRule type="cellIs" dxfId="803" priority="1" operator="greaterThanOrEqual">
      <formula>100%</formula>
    </cfRule>
    <cfRule type="cellIs" dxfId="802" priority="2" operator="lessThan">
      <formula>99.99%</formula>
    </cfRule>
  </conditionalFormatting>
  <conditionalFormatting sqref="BC25">
    <cfRule type="cellIs" dxfId="801" priority="3" operator="greaterThan">
      <formula>95%</formula>
    </cfRule>
    <cfRule type="cellIs" dxfId="800" priority="4" operator="greaterThanOrEqual">
      <formula>90%</formula>
    </cfRule>
    <cfRule type="cellIs" dxfId="799" priority="5" operator="lessThan">
      <formula>89.99%</formula>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6695-B253-4E6E-B7E5-9B7C4A4AD649}">
  <sheetPr>
    <tabColor theme="1" tint="4.9989318521683403E-2"/>
  </sheetPr>
  <dimension ref="A1:BO48"/>
  <sheetViews>
    <sheetView showGridLines="0" topLeftCell="I1" zoomScale="85" zoomScaleNormal="85" workbookViewId="0">
      <selection activeCell="BB29" sqref="BB29"/>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16</v>
      </c>
      <c r="F2" s="113" t="s">
        <v>92</v>
      </c>
      <c r="G2" s="113"/>
      <c r="H2" s="22">
        <v>151652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91" t="str">
        <f>'PANEL DE CONTROL DISTRITAL'!B7</f>
        <v>DESCRIPCIÓN</v>
      </c>
      <c r="C7" s="91"/>
      <c r="D7" s="91"/>
      <c r="E7" s="91" t="str">
        <f>'PANEL DE CONTROL DISTRITAL'!E7</f>
        <v>MEDICIÓN</v>
      </c>
      <c r="F7" s="91"/>
      <c r="G7" s="91"/>
      <c r="H7" s="91"/>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92"/>
      <c r="C8" s="90"/>
      <c r="D8" s="90"/>
      <c r="E8" s="90"/>
      <c r="F8" s="90"/>
      <c r="G8" s="90"/>
      <c r="H8" s="90"/>
      <c r="I8" s="90"/>
      <c r="J8" s="90"/>
      <c r="K8" s="90"/>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70</v>
      </c>
      <c r="K10" s="25">
        <v>59</v>
      </c>
      <c r="L10" s="25">
        <v>43</v>
      </c>
      <c r="M10" s="25">
        <v>62</v>
      </c>
      <c r="N10" s="25">
        <v>56</v>
      </c>
      <c r="O10" s="25">
        <v>69</v>
      </c>
      <c r="P10" s="25">
        <v>69</v>
      </c>
      <c r="Q10" s="25">
        <v>62</v>
      </c>
      <c r="R10" s="25">
        <v>51</v>
      </c>
      <c r="S10" s="25">
        <v>73</v>
      </c>
      <c r="T10" s="25">
        <v>75</v>
      </c>
      <c r="U10" s="25">
        <v>61</v>
      </c>
      <c r="V10" s="25">
        <v>79</v>
      </c>
      <c r="W10" s="25">
        <v>73</v>
      </c>
      <c r="X10" s="25">
        <v>66</v>
      </c>
      <c r="Y10" s="25">
        <v>71</v>
      </c>
      <c r="Z10" s="25">
        <v>46</v>
      </c>
      <c r="AA10" s="25">
        <v>150</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70</v>
      </c>
      <c r="K11" s="41">
        <v>59</v>
      </c>
      <c r="L11" s="41">
        <v>43</v>
      </c>
      <c r="M11" s="41">
        <v>62</v>
      </c>
      <c r="N11" s="41">
        <v>56</v>
      </c>
      <c r="O11" s="41">
        <v>69</v>
      </c>
      <c r="P11" s="41">
        <v>69</v>
      </c>
      <c r="Q11" s="41">
        <v>62</v>
      </c>
      <c r="R11" s="41">
        <v>51</v>
      </c>
      <c r="S11" s="41">
        <v>73</v>
      </c>
      <c r="T11" s="41">
        <v>75</v>
      </c>
      <c r="U11" s="41">
        <v>61</v>
      </c>
      <c r="V11" s="41">
        <v>79</v>
      </c>
      <c r="W11" s="41">
        <v>73</v>
      </c>
      <c r="X11" s="41">
        <v>66</v>
      </c>
      <c r="Y11" s="41">
        <v>71</v>
      </c>
      <c r="Z11" s="41">
        <v>46</v>
      </c>
      <c r="AA11" s="41">
        <v>150</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703</v>
      </c>
      <c r="K13" s="25">
        <v>595</v>
      </c>
      <c r="L13" s="25">
        <v>432</v>
      </c>
      <c r="M13" s="25">
        <v>628</v>
      </c>
      <c r="N13" s="25">
        <v>565</v>
      </c>
      <c r="O13" s="25">
        <v>689</v>
      </c>
      <c r="P13" s="25">
        <v>694</v>
      </c>
      <c r="Q13" s="25">
        <v>621</v>
      </c>
      <c r="R13" s="25">
        <v>516</v>
      </c>
      <c r="S13" s="25">
        <v>728</v>
      </c>
      <c r="T13" s="25">
        <v>753</v>
      </c>
      <c r="U13" s="25">
        <v>613</v>
      </c>
      <c r="V13" s="25">
        <v>791</v>
      </c>
      <c r="W13" s="25">
        <v>732</v>
      </c>
      <c r="X13" s="25">
        <v>663</v>
      </c>
      <c r="Y13" s="25">
        <v>708</v>
      </c>
      <c r="Z13" s="25">
        <v>463</v>
      </c>
      <c r="AA13" s="25">
        <v>150</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0.99720090293453723</v>
      </c>
    </row>
    <row r="14" spans="1:67" s="3" customFormat="1" ht="50.1" customHeight="1" x14ac:dyDescent="0.2">
      <c r="A14" s="132"/>
      <c r="B14" s="133"/>
      <c r="C14" s="128"/>
      <c r="D14" s="129"/>
      <c r="E14" s="128"/>
      <c r="F14" s="130"/>
      <c r="G14" s="131"/>
      <c r="H14" s="27" t="str">
        <f>'PANEL DE CONTROL DISTRITAL'!H13</f>
        <v>Número de trámites aplicados</v>
      </c>
      <c r="I14" s="41">
        <v>0</v>
      </c>
      <c r="J14" s="41">
        <v>705</v>
      </c>
      <c r="K14" s="41">
        <v>596</v>
      </c>
      <c r="L14" s="41">
        <v>434</v>
      </c>
      <c r="M14" s="41">
        <v>628</v>
      </c>
      <c r="N14" s="41">
        <v>565</v>
      </c>
      <c r="O14" s="41">
        <v>691</v>
      </c>
      <c r="P14" s="41">
        <v>697</v>
      </c>
      <c r="Q14" s="41">
        <v>621</v>
      </c>
      <c r="R14" s="41">
        <v>516</v>
      </c>
      <c r="S14" s="41">
        <v>732</v>
      </c>
      <c r="T14" s="41">
        <v>755</v>
      </c>
      <c r="U14" s="41">
        <v>614</v>
      </c>
      <c r="V14" s="41">
        <v>793</v>
      </c>
      <c r="W14" s="41">
        <v>737</v>
      </c>
      <c r="X14" s="41">
        <v>665</v>
      </c>
      <c r="Y14" s="41">
        <v>710</v>
      </c>
      <c r="Z14" s="41">
        <v>466</v>
      </c>
      <c r="AA14" s="41">
        <v>150</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678</v>
      </c>
      <c r="K19" s="25">
        <v>799</v>
      </c>
      <c r="L19" s="25">
        <v>317</v>
      </c>
      <c r="M19" s="25">
        <v>731</v>
      </c>
      <c r="N19" s="25">
        <v>501</v>
      </c>
      <c r="O19" s="25">
        <v>700</v>
      </c>
      <c r="P19" s="25">
        <v>708</v>
      </c>
      <c r="Q19" s="25">
        <v>617</v>
      </c>
      <c r="R19" s="25">
        <v>616</v>
      </c>
      <c r="S19" s="25">
        <v>584</v>
      </c>
      <c r="T19" s="25">
        <v>875</v>
      </c>
      <c r="U19" s="25">
        <v>458</v>
      </c>
      <c r="V19" s="25">
        <v>814</v>
      </c>
      <c r="W19" s="25">
        <v>648</v>
      </c>
      <c r="X19" s="25">
        <v>785</v>
      </c>
      <c r="Y19" s="25">
        <v>706</v>
      </c>
      <c r="Z19" s="25">
        <v>414</v>
      </c>
      <c r="AA19" s="25">
        <v>146</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678</v>
      </c>
      <c r="K20" s="41">
        <v>799</v>
      </c>
      <c r="L20" s="41">
        <v>317</v>
      </c>
      <c r="M20" s="41">
        <v>731</v>
      </c>
      <c r="N20" s="41">
        <v>501</v>
      </c>
      <c r="O20" s="41">
        <v>700</v>
      </c>
      <c r="P20" s="41">
        <v>708</v>
      </c>
      <c r="Q20" s="41">
        <v>617</v>
      </c>
      <c r="R20" s="41">
        <v>616</v>
      </c>
      <c r="S20" s="41">
        <v>584</v>
      </c>
      <c r="T20" s="41">
        <v>875</v>
      </c>
      <c r="U20" s="41">
        <v>458</v>
      </c>
      <c r="V20" s="41">
        <v>814</v>
      </c>
      <c r="W20" s="41">
        <v>648</v>
      </c>
      <c r="X20" s="41">
        <v>785</v>
      </c>
      <c r="Y20" s="41">
        <v>706</v>
      </c>
      <c r="Z20" s="41">
        <v>414</v>
      </c>
      <c r="AA20" s="41">
        <v>146</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1099</v>
      </c>
      <c r="K22" s="25">
        <v>1198</v>
      </c>
      <c r="L22" s="25">
        <v>951</v>
      </c>
      <c r="M22" s="25">
        <v>1173</v>
      </c>
      <c r="N22" s="25">
        <v>1046</v>
      </c>
      <c r="O22" s="25">
        <v>1196</v>
      </c>
      <c r="P22" s="25">
        <v>1237</v>
      </c>
      <c r="Q22" s="25">
        <v>1164</v>
      </c>
      <c r="R22" s="25">
        <v>1300</v>
      </c>
      <c r="S22" s="25">
        <v>1159</v>
      </c>
      <c r="T22" s="25">
        <v>1422</v>
      </c>
      <c r="U22" s="25">
        <v>1153</v>
      </c>
      <c r="V22" s="25">
        <v>1305</v>
      </c>
      <c r="W22" s="25">
        <v>1240</v>
      </c>
      <c r="X22" s="25">
        <v>1277</v>
      </c>
      <c r="Y22" s="25">
        <v>1286</v>
      </c>
      <c r="Z22" s="25">
        <v>1023</v>
      </c>
      <c r="AA22" s="25">
        <v>1020</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1099</v>
      </c>
      <c r="K23" s="41">
        <v>1198</v>
      </c>
      <c r="L23" s="41">
        <v>951</v>
      </c>
      <c r="M23" s="41">
        <v>1173</v>
      </c>
      <c r="N23" s="41">
        <v>1046</v>
      </c>
      <c r="O23" s="41">
        <v>1196</v>
      </c>
      <c r="P23" s="41">
        <v>1237</v>
      </c>
      <c r="Q23" s="41">
        <v>1164</v>
      </c>
      <c r="R23" s="41">
        <v>1300</v>
      </c>
      <c r="S23" s="41">
        <v>1159</v>
      </c>
      <c r="T23" s="41">
        <v>1422</v>
      </c>
      <c r="U23" s="41">
        <v>1153</v>
      </c>
      <c r="V23" s="41">
        <v>1305</v>
      </c>
      <c r="W23" s="41">
        <v>1240</v>
      </c>
      <c r="X23" s="41">
        <v>1277</v>
      </c>
      <c r="Y23" s="41">
        <v>1286</v>
      </c>
      <c r="Z23" s="41">
        <v>1023</v>
      </c>
      <c r="AA23" s="41">
        <v>1020</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712</v>
      </c>
      <c r="K25" s="25">
        <v>700</v>
      </c>
      <c r="L25" s="25">
        <v>564</v>
      </c>
      <c r="M25" s="25">
        <v>509</v>
      </c>
      <c r="N25" s="25">
        <v>628</v>
      </c>
      <c r="O25" s="25">
        <v>550</v>
      </c>
      <c r="P25" s="25">
        <v>667</v>
      </c>
      <c r="Q25" s="25">
        <v>687</v>
      </c>
      <c r="R25" s="25">
        <v>480</v>
      </c>
      <c r="S25" s="25">
        <v>725</v>
      </c>
      <c r="T25" s="25">
        <v>612</v>
      </c>
      <c r="U25" s="25">
        <v>727</v>
      </c>
      <c r="V25" s="25">
        <v>653</v>
      </c>
      <c r="W25" s="25">
        <v>713</v>
      </c>
      <c r="X25" s="25">
        <v>748</v>
      </c>
      <c r="Y25" s="25">
        <v>697</v>
      </c>
      <c r="Z25" s="25">
        <v>677</v>
      </c>
      <c r="AA25" s="25">
        <v>149</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1.0001786352268667</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712</v>
      </c>
      <c r="K26" s="41">
        <v>700</v>
      </c>
      <c r="L26" s="41">
        <v>564</v>
      </c>
      <c r="M26" s="41">
        <v>509</v>
      </c>
      <c r="N26" s="41">
        <v>627</v>
      </c>
      <c r="O26" s="41">
        <v>549</v>
      </c>
      <c r="P26" s="41">
        <v>667</v>
      </c>
      <c r="Q26" s="41">
        <v>687</v>
      </c>
      <c r="R26" s="41">
        <v>480</v>
      </c>
      <c r="S26" s="41">
        <v>725</v>
      </c>
      <c r="T26" s="41">
        <v>612</v>
      </c>
      <c r="U26" s="41">
        <v>727</v>
      </c>
      <c r="V26" s="41">
        <v>653</v>
      </c>
      <c r="W26" s="41">
        <v>713</v>
      </c>
      <c r="X26" s="41">
        <v>748</v>
      </c>
      <c r="Y26" s="41">
        <v>697</v>
      </c>
      <c r="Z26" s="41">
        <v>677</v>
      </c>
      <c r="AA26" s="41">
        <v>149</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67">
    <mergeCell ref="G10:G11"/>
    <mergeCell ref="BC13:BC14"/>
    <mergeCell ref="E10:E11"/>
    <mergeCell ref="BC6:BC9"/>
    <mergeCell ref="BC10:BC11"/>
    <mergeCell ref="F10:F11"/>
    <mergeCell ref="A1:BC1"/>
    <mergeCell ref="F2:G2"/>
    <mergeCell ref="A4:BC4"/>
    <mergeCell ref="A5:BC5"/>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12">
      <colorScale>
        <cfvo type="min"/>
        <cfvo type="percentile" val="50"/>
        <cfvo type="max"/>
        <color rgb="FFE98BD7"/>
        <color rgb="FFD5007F"/>
        <color rgb="FF950054"/>
      </colorScale>
    </cfRule>
  </conditionalFormatting>
  <conditionalFormatting sqref="BC10">
    <cfRule type="cellIs" dxfId="798" priority="15" operator="greaterThan">
      <formula>95%</formula>
    </cfRule>
    <cfRule type="cellIs" dxfId="797" priority="16" operator="greaterThanOrEqual">
      <formula>90%</formula>
    </cfRule>
    <cfRule type="cellIs" dxfId="796" priority="17" operator="lessThan">
      <formula>89.99%</formula>
    </cfRule>
  </conditionalFormatting>
  <conditionalFormatting sqref="BC13">
    <cfRule type="cellIs" dxfId="795" priority="12" operator="greaterThan">
      <formula>95%</formula>
    </cfRule>
    <cfRule type="cellIs" dxfId="794" priority="13" operator="greaterThanOrEqual">
      <formula>90%</formula>
    </cfRule>
    <cfRule type="cellIs" dxfId="793" priority="14" operator="lessThan">
      <formula>89.99%</formula>
    </cfRule>
  </conditionalFormatting>
  <conditionalFormatting sqref="BC16">
    <cfRule type="cellIs" dxfId="792" priority="9" operator="greaterThan">
      <formula>95%</formula>
    </cfRule>
    <cfRule type="cellIs" dxfId="791" priority="10" operator="greaterThanOrEqual">
      <formula>90%</formula>
    </cfRule>
    <cfRule type="cellIs" dxfId="790" priority="11" operator="lessThan">
      <formula>89.99%</formula>
    </cfRule>
  </conditionalFormatting>
  <conditionalFormatting sqref="BC19">
    <cfRule type="cellIs" dxfId="789" priority="6" operator="greaterThan">
      <formula>95%</formula>
    </cfRule>
    <cfRule type="cellIs" dxfId="788" priority="7" operator="greaterThanOrEqual">
      <formula>90%</formula>
    </cfRule>
    <cfRule type="cellIs" dxfId="787" priority="8" operator="lessThan">
      <formula>89.99%</formula>
    </cfRule>
  </conditionalFormatting>
  <conditionalFormatting sqref="BC22">
    <cfRule type="cellIs" dxfId="786" priority="1" operator="greaterThanOrEqual">
      <formula>100%</formula>
    </cfRule>
    <cfRule type="cellIs" dxfId="785" priority="2" operator="lessThan">
      <formula>99.99%</formula>
    </cfRule>
  </conditionalFormatting>
  <conditionalFormatting sqref="BC25">
    <cfRule type="cellIs" dxfId="784" priority="3" operator="greaterThan">
      <formula>95%</formula>
    </cfRule>
    <cfRule type="cellIs" dxfId="783" priority="4" operator="greaterThanOrEqual">
      <formula>90%</formula>
    </cfRule>
    <cfRule type="cellIs" dxfId="782" priority="5" operator="lessThan">
      <formula>89.99%</formula>
    </cfRule>
  </conditionalFormatting>
  <dataValidations count="1">
    <dataValidation showDropDown="1" showInputMessage="1" showErrorMessage="1" sqref="C21 G19:G23 G10:G11 G16:G17 G13:G14 G25:G26" xr:uid="{5CBBF44E-9905-4B88-A98D-66C02C0890B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BO48"/>
  <sheetViews>
    <sheetView showGridLines="0" topLeftCell="J14" zoomScale="89" zoomScaleNormal="89"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17</v>
      </c>
      <c r="F2" s="113" t="s">
        <v>92</v>
      </c>
      <c r="G2" s="113"/>
      <c r="H2" s="22">
        <v>151751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105</v>
      </c>
      <c r="K10" s="25">
        <v>105</v>
      </c>
      <c r="L10" s="25">
        <v>81</v>
      </c>
      <c r="M10" s="25">
        <v>120</v>
      </c>
      <c r="N10" s="25">
        <v>73</v>
      </c>
      <c r="O10" s="25">
        <v>103</v>
      </c>
      <c r="P10" s="25">
        <v>94</v>
      </c>
      <c r="Q10" s="25">
        <v>88</v>
      </c>
      <c r="R10" s="25">
        <v>66</v>
      </c>
      <c r="S10" s="25">
        <v>104</v>
      </c>
      <c r="T10" s="25">
        <v>129</v>
      </c>
      <c r="U10" s="25">
        <v>104</v>
      </c>
      <c r="V10" s="25">
        <v>110</v>
      </c>
      <c r="W10" s="25">
        <v>117</v>
      </c>
      <c r="X10" s="25">
        <v>95</v>
      </c>
      <c r="Y10" s="25">
        <v>122</v>
      </c>
      <c r="Z10" s="25">
        <v>78</v>
      </c>
      <c r="AA10" s="25">
        <v>19</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105</v>
      </c>
      <c r="K11" s="41">
        <v>105</v>
      </c>
      <c r="L11" s="41">
        <v>81</v>
      </c>
      <c r="M11" s="41">
        <v>120</v>
      </c>
      <c r="N11" s="41">
        <v>73</v>
      </c>
      <c r="O11" s="41">
        <v>103</v>
      </c>
      <c r="P11" s="41">
        <v>94</v>
      </c>
      <c r="Q11" s="41">
        <v>88</v>
      </c>
      <c r="R11" s="41">
        <v>66</v>
      </c>
      <c r="S11" s="41">
        <v>104</v>
      </c>
      <c r="T11" s="41">
        <v>129</v>
      </c>
      <c r="U11" s="41">
        <v>104</v>
      </c>
      <c r="V11" s="41">
        <v>110</v>
      </c>
      <c r="W11" s="41">
        <v>117</v>
      </c>
      <c r="X11" s="41">
        <v>95</v>
      </c>
      <c r="Y11" s="41">
        <v>122</v>
      </c>
      <c r="Z11" s="41">
        <v>78</v>
      </c>
      <c r="AA11" s="41">
        <v>19</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1049</v>
      </c>
      <c r="K13" s="25">
        <v>1047</v>
      </c>
      <c r="L13" s="25">
        <v>809</v>
      </c>
      <c r="M13" s="25">
        <v>1197</v>
      </c>
      <c r="N13" s="25">
        <v>727</v>
      </c>
      <c r="O13" s="25">
        <v>1023</v>
      </c>
      <c r="P13" s="25">
        <v>933</v>
      </c>
      <c r="Q13" s="25">
        <v>870</v>
      </c>
      <c r="R13" s="25">
        <v>660</v>
      </c>
      <c r="S13" s="25">
        <v>1039</v>
      </c>
      <c r="T13" s="25">
        <v>1285</v>
      </c>
      <c r="U13" s="25">
        <v>1038</v>
      </c>
      <c r="V13" s="25">
        <v>1095</v>
      </c>
      <c r="W13" s="25">
        <v>1170</v>
      </c>
      <c r="X13" s="25">
        <v>958</v>
      </c>
      <c r="Y13" s="25">
        <v>1223</v>
      </c>
      <c r="Z13" s="25">
        <v>777</v>
      </c>
      <c r="AA13" s="25">
        <v>192</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0.9953992196144662</v>
      </c>
    </row>
    <row r="14" spans="1:67" s="3" customFormat="1" ht="50.1" customHeight="1" x14ac:dyDescent="0.2">
      <c r="A14" s="132"/>
      <c r="B14" s="133"/>
      <c r="C14" s="128"/>
      <c r="D14" s="129"/>
      <c r="E14" s="128"/>
      <c r="F14" s="130"/>
      <c r="G14" s="131"/>
      <c r="H14" s="27" t="str">
        <f>'PANEL DE CONTROL DISTRITAL'!H13</f>
        <v>Número de trámites aplicados</v>
      </c>
      <c r="I14" s="41">
        <v>0</v>
      </c>
      <c r="J14" s="41">
        <v>1053</v>
      </c>
      <c r="K14" s="41">
        <v>1054</v>
      </c>
      <c r="L14" s="41">
        <v>810</v>
      </c>
      <c r="M14" s="41">
        <v>1201</v>
      </c>
      <c r="N14" s="41">
        <v>729</v>
      </c>
      <c r="O14" s="41">
        <v>1031</v>
      </c>
      <c r="P14" s="41">
        <v>937</v>
      </c>
      <c r="Q14" s="41">
        <v>876</v>
      </c>
      <c r="R14" s="41">
        <v>661</v>
      </c>
      <c r="S14" s="41">
        <v>1045</v>
      </c>
      <c r="T14" s="41">
        <v>1291</v>
      </c>
      <c r="U14" s="41">
        <v>1041</v>
      </c>
      <c r="V14" s="41">
        <v>1100</v>
      </c>
      <c r="W14" s="41">
        <v>1177</v>
      </c>
      <c r="X14" s="41">
        <v>958</v>
      </c>
      <c r="Y14" s="41">
        <v>1229</v>
      </c>
      <c r="Z14" s="41">
        <v>786</v>
      </c>
      <c r="AA14" s="41">
        <v>192</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1</v>
      </c>
      <c r="M16" s="25">
        <v>0</v>
      </c>
      <c r="N16" s="25">
        <v>0</v>
      </c>
      <c r="O16" s="25">
        <v>0</v>
      </c>
      <c r="P16" s="25">
        <v>1</v>
      </c>
      <c r="Q16" s="25">
        <v>1</v>
      </c>
      <c r="R16" s="25">
        <v>1</v>
      </c>
      <c r="S16" s="25">
        <v>1</v>
      </c>
      <c r="T16" s="25">
        <v>1</v>
      </c>
      <c r="U16" s="25">
        <v>1</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1</v>
      </c>
      <c r="M17" s="41">
        <v>0</v>
      </c>
      <c r="N17" s="41">
        <v>0</v>
      </c>
      <c r="O17" s="41">
        <v>0</v>
      </c>
      <c r="P17" s="41">
        <v>1</v>
      </c>
      <c r="Q17" s="41">
        <v>1</v>
      </c>
      <c r="R17" s="41">
        <v>1</v>
      </c>
      <c r="S17" s="41">
        <v>1</v>
      </c>
      <c r="T17" s="41">
        <v>1</v>
      </c>
      <c r="U17" s="41">
        <v>1</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1204</v>
      </c>
      <c r="K19" s="25">
        <v>1259</v>
      </c>
      <c r="L19" s="25">
        <v>631</v>
      </c>
      <c r="M19" s="25">
        <v>1323</v>
      </c>
      <c r="N19" s="25">
        <v>784</v>
      </c>
      <c r="O19" s="25">
        <v>956</v>
      </c>
      <c r="P19" s="25">
        <v>1001</v>
      </c>
      <c r="Q19" s="25">
        <v>920</v>
      </c>
      <c r="R19" s="25">
        <v>849</v>
      </c>
      <c r="S19" s="25">
        <v>808</v>
      </c>
      <c r="T19" s="25">
        <v>1027</v>
      </c>
      <c r="U19" s="25">
        <v>1493</v>
      </c>
      <c r="V19" s="25">
        <v>971</v>
      </c>
      <c r="W19" s="25">
        <v>865</v>
      </c>
      <c r="X19" s="25">
        <v>1450</v>
      </c>
      <c r="Y19" s="25">
        <v>1178</v>
      </c>
      <c r="Z19" s="25">
        <v>737</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1204</v>
      </c>
      <c r="K20" s="41">
        <v>1259</v>
      </c>
      <c r="L20" s="41">
        <v>631</v>
      </c>
      <c r="M20" s="41">
        <v>1323</v>
      </c>
      <c r="N20" s="41">
        <v>784</v>
      </c>
      <c r="O20" s="41">
        <v>956</v>
      </c>
      <c r="P20" s="41">
        <v>1001</v>
      </c>
      <c r="Q20" s="41">
        <v>920</v>
      </c>
      <c r="R20" s="41">
        <v>849</v>
      </c>
      <c r="S20" s="41">
        <v>808</v>
      </c>
      <c r="T20" s="41">
        <v>1027</v>
      </c>
      <c r="U20" s="41">
        <v>1493</v>
      </c>
      <c r="V20" s="41">
        <v>971</v>
      </c>
      <c r="W20" s="41">
        <v>865</v>
      </c>
      <c r="X20" s="41">
        <v>1450</v>
      </c>
      <c r="Y20" s="41">
        <v>1178</v>
      </c>
      <c r="Z20" s="41">
        <v>737</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1961</v>
      </c>
      <c r="K22" s="25">
        <v>2069</v>
      </c>
      <c r="L22" s="25">
        <v>1675</v>
      </c>
      <c r="M22" s="25">
        <v>2122</v>
      </c>
      <c r="N22" s="25">
        <v>1779</v>
      </c>
      <c r="O22" s="25">
        <v>1812</v>
      </c>
      <c r="P22" s="25">
        <v>1877</v>
      </c>
      <c r="Q22" s="25">
        <v>1758</v>
      </c>
      <c r="R22" s="25">
        <v>1904</v>
      </c>
      <c r="S22" s="25">
        <v>1660</v>
      </c>
      <c r="T22" s="25">
        <v>1907</v>
      </c>
      <c r="U22" s="25">
        <v>2275</v>
      </c>
      <c r="V22" s="25">
        <v>2145</v>
      </c>
      <c r="W22" s="25">
        <v>1896</v>
      </c>
      <c r="X22" s="25">
        <v>2238</v>
      </c>
      <c r="Y22" s="25">
        <v>2300</v>
      </c>
      <c r="Z22" s="25">
        <v>2089</v>
      </c>
      <c r="AA22" s="25">
        <v>1764</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1961</v>
      </c>
      <c r="K23" s="41">
        <v>2069</v>
      </c>
      <c r="L23" s="41">
        <v>1675</v>
      </c>
      <c r="M23" s="41">
        <v>2122</v>
      </c>
      <c r="N23" s="41">
        <v>1779</v>
      </c>
      <c r="O23" s="41">
        <v>1812</v>
      </c>
      <c r="P23" s="41">
        <v>1877</v>
      </c>
      <c r="Q23" s="41">
        <v>1758</v>
      </c>
      <c r="R23" s="41">
        <v>1904</v>
      </c>
      <c r="S23" s="41">
        <v>1660</v>
      </c>
      <c r="T23" s="41">
        <v>1907</v>
      </c>
      <c r="U23" s="41">
        <v>2275</v>
      </c>
      <c r="V23" s="41">
        <v>2145</v>
      </c>
      <c r="W23" s="41">
        <v>1896</v>
      </c>
      <c r="X23" s="41">
        <v>2238</v>
      </c>
      <c r="Y23" s="41">
        <v>2300</v>
      </c>
      <c r="Z23" s="41">
        <v>2089</v>
      </c>
      <c r="AA23" s="41">
        <v>1764</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1306</v>
      </c>
      <c r="K25" s="25">
        <v>1151</v>
      </c>
      <c r="L25" s="25">
        <v>1025</v>
      </c>
      <c r="M25" s="25">
        <v>876</v>
      </c>
      <c r="N25" s="25">
        <v>1127</v>
      </c>
      <c r="O25" s="25">
        <v>923</v>
      </c>
      <c r="P25" s="25">
        <v>924</v>
      </c>
      <c r="Q25" s="25">
        <v>1037</v>
      </c>
      <c r="R25" s="25">
        <v>703</v>
      </c>
      <c r="S25" s="25">
        <v>1050</v>
      </c>
      <c r="T25" s="25">
        <v>780</v>
      </c>
      <c r="U25" s="25">
        <v>1125</v>
      </c>
      <c r="V25" s="25">
        <v>1094</v>
      </c>
      <c r="W25" s="25">
        <v>1114</v>
      </c>
      <c r="X25" s="25">
        <v>1107</v>
      </c>
      <c r="Y25" s="25">
        <v>1116</v>
      </c>
      <c r="Z25" s="25">
        <v>936</v>
      </c>
      <c r="AA25" s="25">
        <v>325</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1306</v>
      </c>
      <c r="K26" s="41">
        <v>1151</v>
      </c>
      <c r="L26" s="41">
        <v>1025</v>
      </c>
      <c r="M26" s="41">
        <v>876</v>
      </c>
      <c r="N26" s="41">
        <v>1127</v>
      </c>
      <c r="O26" s="41">
        <v>923</v>
      </c>
      <c r="P26" s="41">
        <v>924</v>
      </c>
      <c r="Q26" s="41">
        <v>1037</v>
      </c>
      <c r="R26" s="41">
        <v>703</v>
      </c>
      <c r="S26" s="41">
        <v>1050</v>
      </c>
      <c r="T26" s="41">
        <v>780</v>
      </c>
      <c r="U26" s="41">
        <v>1125</v>
      </c>
      <c r="V26" s="41">
        <v>1094</v>
      </c>
      <c r="W26" s="41">
        <v>1114</v>
      </c>
      <c r="X26" s="41">
        <v>1107</v>
      </c>
      <c r="Y26" s="41">
        <v>1116</v>
      </c>
      <c r="Z26" s="41">
        <v>936</v>
      </c>
      <c r="AA26" s="41">
        <v>325</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13">
      <colorScale>
        <cfvo type="min"/>
        <cfvo type="percentile" val="50"/>
        <cfvo type="max"/>
        <color rgb="FFE98BD7"/>
        <color rgb="FFD5007F"/>
        <color rgb="FF950054"/>
      </colorScale>
    </cfRule>
  </conditionalFormatting>
  <conditionalFormatting sqref="BC10">
    <cfRule type="cellIs" dxfId="781" priority="18" operator="greaterThan">
      <formula>95%</formula>
    </cfRule>
    <cfRule type="cellIs" dxfId="780" priority="19" operator="greaterThanOrEqual">
      <formula>90%</formula>
    </cfRule>
    <cfRule type="cellIs" dxfId="779" priority="20" operator="lessThan">
      <formula>89.99%</formula>
    </cfRule>
  </conditionalFormatting>
  <conditionalFormatting sqref="BC13">
    <cfRule type="cellIs" dxfId="778" priority="15" operator="greaterThan">
      <formula>95%</formula>
    </cfRule>
    <cfRule type="cellIs" dxfId="777" priority="16" operator="greaterThanOrEqual">
      <formula>90%</formula>
    </cfRule>
    <cfRule type="cellIs" dxfId="776" priority="17" operator="lessThan">
      <formula>89.99%</formula>
    </cfRule>
  </conditionalFormatting>
  <conditionalFormatting sqref="BC16">
    <cfRule type="cellIs" dxfId="775" priority="12" operator="greaterThan">
      <formula>95%</formula>
    </cfRule>
    <cfRule type="cellIs" dxfId="774" priority="13" operator="greaterThanOrEqual">
      <formula>90%</formula>
    </cfRule>
    <cfRule type="cellIs" dxfId="773" priority="14" operator="lessThan">
      <formula>89.99%</formula>
    </cfRule>
  </conditionalFormatting>
  <conditionalFormatting sqref="BC19">
    <cfRule type="cellIs" dxfId="772" priority="9" operator="greaterThan">
      <formula>95%</formula>
    </cfRule>
    <cfRule type="cellIs" dxfId="771" priority="10" operator="greaterThanOrEqual">
      <formula>90%</formula>
    </cfRule>
    <cfRule type="cellIs" dxfId="770" priority="11" operator="lessThan">
      <formula>89.99%</formula>
    </cfRule>
  </conditionalFormatting>
  <conditionalFormatting sqref="BC22">
    <cfRule type="cellIs" dxfId="769" priority="1" operator="greaterThanOrEqual">
      <formula>100%</formula>
    </cfRule>
    <cfRule type="cellIs" dxfId="768" priority="2" operator="lessThan">
      <formula>99.99%</formula>
    </cfRule>
  </conditionalFormatting>
  <conditionalFormatting sqref="BC25">
    <cfRule type="cellIs" dxfId="767" priority="3" operator="greaterThan">
      <formula>95%</formula>
    </cfRule>
    <cfRule type="cellIs" dxfId="766" priority="4" operator="greaterThanOrEqual">
      <formula>90%</formula>
    </cfRule>
    <cfRule type="cellIs" dxfId="765" priority="5" operator="lessThan">
      <formula>89.99%</formula>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BO48"/>
  <sheetViews>
    <sheetView showGridLines="0" topLeftCell="Q19"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18</v>
      </c>
      <c r="F2" s="113" t="s">
        <v>92</v>
      </c>
      <c r="G2" s="113"/>
      <c r="H2" s="22">
        <v>151851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61</v>
      </c>
      <c r="K10" s="25">
        <v>67</v>
      </c>
      <c r="L10" s="25">
        <v>40</v>
      </c>
      <c r="M10" s="25">
        <v>63</v>
      </c>
      <c r="N10" s="25">
        <v>58</v>
      </c>
      <c r="O10" s="25">
        <v>73</v>
      </c>
      <c r="P10" s="25">
        <v>78</v>
      </c>
      <c r="Q10" s="25">
        <v>70</v>
      </c>
      <c r="R10" s="25">
        <v>56</v>
      </c>
      <c r="S10" s="25">
        <v>69</v>
      </c>
      <c r="T10" s="25">
        <v>70</v>
      </c>
      <c r="U10" s="25">
        <v>62</v>
      </c>
      <c r="V10" s="25">
        <v>80</v>
      </c>
      <c r="W10" s="25">
        <v>77</v>
      </c>
      <c r="X10" s="25">
        <v>77</v>
      </c>
      <c r="Y10" s="25">
        <v>82</v>
      </c>
      <c r="Z10" s="25">
        <v>55</v>
      </c>
      <c r="AA10" s="25">
        <v>15</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0.99654278305963695</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61</v>
      </c>
      <c r="K11" s="41">
        <v>67</v>
      </c>
      <c r="L11" s="41">
        <v>40</v>
      </c>
      <c r="M11" s="41">
        <v>63</v>
      </c>
      <c r="N11" s="41">
        <v>58</v>
      </c>
      <c r="O11" s="41">
        <v>73</v>
      </c>
      <c r="P11" s="41">
        <v>78</v>
      </c>
      <c r="Q11" s="41">
        <v>70</v>
      </c>
      <c r="R11" s="41">
        <v>56</v>
      </c>
      <c r="S11" s="41">
        <v>70</v>
      </c>
      <c r="T11" s="41">
        <v>70</v>
      </c>
      <c r="U11" s="41">
        <v>62</v>
      </c>
      <c r="V11" s="41">
        <v>81</v>
      </c>
      <c r="W11" s="41">
        <v>79</v>
      </c>
      <c r="X11" s="41">
        <v>77</v>
      </c>
      <c r="Y11" s="41">
        <v>82</v>
      </c>
      <c r="Z11" s="41">
        <v>55</v>
      </c>
      <c r="AA11" s="41">
        <v>15</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597</v>
      </c>
      <c r="K13" s="25">
        <v>661</v>
      </c>
      <c r="L13" s="25">
        <v>401</v>
      </c>
      <c r="M13" s="25">
        <v>617</v>
      </c>
      <c r="N13" s="25">
        <v>578</v>
      </c>
      <c r="O13" s="25">
        <v>723</v>
      </c>
      <c r="P13" s="25">
        <v>773</v>
      </c>
      <c r="Q13" s="25">
        <v>697</v>
      </c>
      <c r="R13" s="25">
        <v>549</v>
      </c>
      <c r="S13" s="25">
        <v>689</v>
      </c>
      <c r="T13" s="25">
        <v>773</v>
      </c>
      <c r="U13" s="25">
        <v>612</v>
      </c>
      <c r="V13" s="25">
        <v>812</v>
      </c>
      <c r="W13" s="25">
        <v>757</v>
      </c>
      <c r="X13" s="25">
        <v>771</v>
      </c>
      <c r="Y13" s="25">
        <v>812</v>
      </c>
      <c r="Z13" s="25">
        <v>549</v>
      </c>
      <c r="AA13" s="25">
        <v>147</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0.99636678200692042</v>
      </c>
    </row>
    <row r="14" spans="1:67" s="3" customFormat="1" ht="50.1" customHeight="1" x14ac:dyDescent="0.2">
      <c r="A14" s="132"/>
      <c r="B14" s="133"/>
      <c r="C14" s="128"/>
      <c r="D14" s="129"/>
      <c r="E14" s="128"/>
      <c r="F14" s="130"/>
      <c r="G14" s="131"/>
      <c r="H14" s="27" t="str">
        <f>'PANEL DE CONTROL DISTRITAL'!H13</f>
        <v>Número de trámites aplicados</v>
      </c>
      <c r="I14" s="41">
        <v>0</v>
      </c>
      <c r="J14" s="41">
        <v>601</v>
      </c>
      <c r="K14" s="41">
        <v>662</v>
      </c>
      <c r="L14" s="41">
        <v>404</v>
      </c>
      <c r="M14" s="41">
        <v>621</v>
      </c>
      <c r="N14" s="41">
        <v>580</v>
      </c>
      <c r="O14" s="41">
        <v>727</v>
      </c>
      <c r="P14" s="41">
        <v>774</v>
      </c>
      <c r="Q14" s="41">
        <v>699</v>
      </c>
      <c r="R14" s="41">
        <v>552</v>
      </c>
      <c r="S14" s="41">
        <v>691</v>
      </c>
      <c r="T14" s="41">
        <v>775</v>
      </c>
      <c r="U14" s="41">
        <v>614</v>
      </c>
      <c r="V14" s="41">
        <v>814</v>
      </c>
      <c r="W14" s="41">
        <v>759</v>
      </c>
      <c r="X14" s="41">
        <v>774</v>
      </c>
      <c r="Y14" s="41">
        <v>815</v>
      </c>
      <c r="Z14" s="41">
        <v>550</v>
      </c>
      <c r="AA14" s="41">
        <v>148</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664</v>
      </c>
      <c r="K19" s="25">
        <v>779</v>
      </c>
      <c r="L19" s="25">
        <v>321</v>
      </c>
      <c r="M19" s="25">
        <v>580</v>
      </c>
      <c r="N19" s="25">
        <v>658</v>
      </c>
      <c r="O19" s="25">
        <v>683</v>
      </c>
      <c r="P19" s="25">
        <v>755</v>
      </c>
      <c r="Q19" s="25">
        <v>712</v>
      </c>
      <c r="R19" s="25">
        <v>706</v>
      </c>
      <c r="S19" s="25">
        <v>519</v>
      </c>
      <c r="T19" s="25">
        <v>620</v>
      </c>
      <c r="U19" s="25">
        <v>756</v>
      </c>
      <c r="V19" s="25">
        <v>817</v>
      </c>
      <c r="W19" s="25">
        <v>629</v>
      </c>
      <c r="X19" s="25">
        <v>956</v>
      </c>
      <c r="Y19" s="25">
        <v>760</v>
      </c>
      <c r="Z19" s="25">
        <v>504</v>
      </c>
      <c r="AA19" s="25">
        <v>145</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664</v>
      </c>
      <c r="K20" s="41">
        <v>779</v>
      </c>
      <c r="L20" s="41">
        <v>321</v>
      </c>
      <c r="M20" s="41">
        <v>580</v>
      </c>
      <c r="N20" s="41">
        <v>658</v>
      </c>
      <c r="O20" s="41">
        <v>683</v>
      </c>
      <c r="P20" s="41">
        <v>755</v>
      </c>
      <c r="Q20" s="41">
        <v>712</v>
      </c>
      <c r="R20" s="41">
        <v>706</v>
      </c>
      <c r="S20" s="41">
        <v>519</v>
      </c>
      <c r="T20" s="41">
        <v>620</v>
      </c>
      <c r="U20" s="41">
        <v>756</v>
      </c>
      <c r="V20" s="41">
        <v>817</v>
      </c>
      <c r="W20" s="41">
        <v>629</v>
      </c>
      <c r="X20" s="41">
        <v>956</v>
      </c>
      <c r="Y20" s="41">
        <v>760</v>
      </c>
      <c r="Z20" s="41">
        <v>504</v>
      </c>
      <c r="AA20" s="41">
        <v>145</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1218</v>
      </c>
      <c r="K22" s="25">
        <v>1287</v>
      </c>
      <c r="L22" s="25">
        <v>1167</v>
      </c>
      <c r="M22" s="25">
        <v>1199</v>
      </c>
      <c r="N22" s="25">
        <v>1276</v>
      </c>
      <c r="O22" s="25">
        <v>1320</v>
      </c>
      <c r="P22" s="25">
        <v>1395</v>
      </c>
      <c r="Q22" s="25">
        <v>1340</v>
      </c>
      <c r="R22" s="25">
        <v>1546</v>
      </c>
      <c r="S22" s="25">
        <v>1242</v>
      </c>
      <c r="T22" s="25">
        <v>1203</v>
      </c>
      <c r="U22" s="25">
        <v>1281</v>
      </c>
      <c r="V22" s="25">
        <v>1458</v>
      </c>
      <c r="W22" s="25">
        <v>1336</v>
      </c>
      <c r="X22" s="25">
        <v>1633</v>
      </c>
      <c r="Y22" s="25">
        <v>1407</v>
      </c>
      <c r="Z22" s="25">
        <v>1347</v>
      </c>
      <c r="AA22" s="25">
        <v>1329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1218</v>
      </c>
      <c r="K23" s="41">
        <v>1287</v>
      </c>
      <c r="L23" s="41">
        <v>1167</v>
      </c>
      <c r="M23" s="41">
        <v>1199</v>
      </c>
      <c r="N23" s="41">
        <v>1276</v>
      </c>
      <c r="O23" s="41">
        <v>1320</v>
      </c>
      <c r="P23" s="41">
        <v>1395</v>
      </c>
      <c r="Q23" s="41">
        <v>1340</v>
      </c>
      <c r="R23" s="41">
        <v>1546</v>
      </c>
      <c r="S23" s="41">
        <v>1242</v>
      </c>
      <c r="T23" s="41">
        <v>1203</v>
      </c>
      <c r="U23" s="41">
        <v>1281</v>
      </c>
      <c r="V23" s="41">
        <v>1458</v>
      </c>
      <c r="W23" s="41">
        <v>1336</v>
      </c>
      <c r="X23" s="41">
        <v>1633</v>
      </c>
      <c r="Y23" s="41">
        <v>1407</v>
      </c>
      <c r="Z23" s="41">
        <v>1347</v>
      </c>
      <c r="AA23" s="41">
        <v>1329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775</v>
      </c>
      <c r="K25" s="25">
        <v>710</v>
      </c>
      <c r="L25" s="25">
        <v>441</v>
      </c>
      <c r="M25" s="25">
        <v>548</v>
      </c>
      <c r="N25" s="25">
        <v>581</v>
      </c>
      <c r="O25" s="25">
        <v>639</v>
      </c>
      <c r="P25" s="25">
        <v>676</v>
      </c>
      <c r="Q25" s="25">
        <v>767</v>
      </c>
      <c r="R25" s="25">
        <v>500</v>
      </c>
      <c r="S25" s="25">
        <v>825</v>
      </c>
      <c r="T25" s="25">
        <v>659</v>
      </c>
      <c r="U25" s="25">
        <v>678</v>
      </c>
      <c r="V25" s="25">
        <v>632</v>
      </c>
      <c r="W25" s="25">
        <v>751</v>
      </c>
      <c r="X25" s="25">
        <v>659</v>
      </c>
      <c r="Y25" s="25">
        <v>986</v>
      </c>
      <c r="Z25" s="25">
        <v>563</v>
      </c>
      <c r="AA25" s="25">
        <v>163</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775</v>
      </c>
      <c r="K26" s="41">
        <v>710</v>
      </c>
      <c r="L26" s="41">
        <v>441</v>
      </c>
      <c r="M26" s="41">
        <v>548</v>
      </c>
      <c r="N26" s="41">
        <v>581</v>
      </c>
      <c r="O26" s="41">
        <v>639</v>
      </c>
      <c r="P26" s="41">
        <v>676</v>
      </c>
      <c r="Q26" s="41">
        <v>767</v>
      </c>
      <c r="R26" s="41">
        <v>500</v>
      </c>
      <c r="S26" s="41">
        <v>825</v>
      </c>
      <c r="T26" s="41">
        <v>659</v>
      </c>
      <c r="U26" s="41">
        <v>678</v>
      </c>
      <c r="V26" s="41">
        <v>632</v>
      </c>
      <c r="W26" s="41">
        <v>751</v>
      </c>
      <c r="X26" s="41">
        <v>659</v>
      </c>
      <c r="Y26" s="41">
        <v>986</v>
      </c>
      <c r="Z26" s="41">
        <v>563</v>
      </c>
      <c r="AA26" s="41">
        <v>163</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14">
      <colorScale>
        <cfvo type="min"/>
        <cfvo type="percentile" val="50"/>
        <cfvo type="max"/>
        <color rgb="FFE98BD7"/>
        <color rgb="FFD5007F"/>
        <color rgb="FF950054"/>
      </colorScale>
    </cfRule>
  </conditionalFormatting>
  <conditionalFormatting sqref="BC10">
    <cfRule type="cellIs" dxfId="764" priority="18" operator="greaterThan">
      <formula>95%</formula>
    </cfRule>
    <cfRule type="cellIs" dxfId="763" priority="19" operator="greaterThanOrEqual">
      <formula>90%</formula>
    </cfRule>
    <cfRule type="cellIs" dxfId="762" priority="20" operator="lessThan">
      <formula>89.99%</formula>
    </cfRule>
  </conditionalFormatting>
  <conditionalFormatting sqref="BC13">
    <cfRule type="cellIs" dxfId="761" priority="15" operator="greaterThan">
      <formula>95%</formula>
    </cfRule>
    <cfRule type="cellIs" dxfId="760" priority="16" operator="greaterThanOrEqual">
      <formula>90%</formula>
    </cfRule>
    <cfRule type="cellIs" dxfId="759" priority="17" operator="lessThan">
      <formula>89.99%</formula>
    </cfRule>
  </conditionalFormatting>
  <conditionalFormatting sqref="BC16">
    <cfRule type="cellIs" dxfId="758" priority="12" operator="greaterThan">
      <formula>95%</formula>
    </cfRule>
    <cfRule type="cellIs" dxfId="757" priority="13" operator="greaterThanOrEqual">
      <formula>90%</formula>
    </cfRule>
    <cfRule type="cellIs" dxfId="756" priority="14" operator="lessThan">
      <formula>89.99%</formula>
    </cfRule>
  </conditionalFormatting>
  <conditionalFormatting sqref="BC19">
    <cfRule type="cellIs" dxfId="755" priority="9" operator="greaterThan">
      <formula>95%</formula>
    </cfRule>
    <cfRule type="cellIs" dxfId="754" priority="10" operator="greaterThanOrEqual">
      <formula>90%</formula>
    </cfRule>
    <cfRule type="cellIs" dxfId="753" priority="11" operator="lessThan">
      <formula>89.99%</formula>
    </cfRule>
  </conditionalFormatting>
  <conditionalFormatting sqref="BC22">
    <cfRule type="cellIs" dxfId="752" priority="1" operator="greaterThanOrEqual">
      <formula>100%</formula>
    </cfRule>
    <cfRule type="cellIs" dxfId="751" priority="2" operator="lessThan">
      <formula>99.99%</formula>
    </cfRule>
  </conditionalFormatting>
  <conditionalFormatting sqref="BC25">
    <cfRule type="cellIs" dxfId="750" priority="3" operator="greaterThan">
      <formula>95%</formula>
    </cfRule>
    <cfRule type="cellIs" dxfId="749" priority="4" operator="greaterThanOrEqual">
      <formula>90%</formula>
    </cfRule>
    <cfRule type="cellIs" dxfId="748" priority="5" operator="lessThan">
      <formula>89.99%</formula>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BO48"/>
  <sheetViews>
    <sheetView showGridLines="0" topLeftCell="V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18</v>
      </c>
      <c r="F2" s="113" t="s">
        <v>92</v>
      </c>
      <c r="G2" s="113"/>
      <c r="H2" s="22">
        <v>151852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c r="AJ9" s="33"/>
      <c r="AK9" s="33"/>
      <c r="AL9" s="33"/>
      <c r="AM9" s="33"/>
      <c r="AN9" s="33"/>
      <c r="AO9" s="33"/>
      <c r="AP9" s="33"/>
      <c r="AQ9" s="33"/>
      <c r="AR9" s="33"/>
      <c r="AS9" s="33"/>
      <c r="AT9" s="33"/>
      <c r="AU9" s="33"/>
      <c r="AV9" s="33"/>
      <c r="AW9" s="33"/>
      <c r="AX9" s="33"/>
      <c r="AY9" s="33"/>
      <c r="AZ9" s="33"/>
      <c r="BA9" s="33"/>
      <c r="BB9" s="33"/>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58</v>
      </c>
      <c r="K10" s="25">
        <v>62</v>
      </c>
      <c r="L10" s="25">
        <v>43</v>
      </c>
      <c r="M10" s="25">
        <v>56</v>
      </c>
      <c r="N10" s="25">
        <v>51</v>
      </c>
      <c r="O10" s="25">
        <v>61</v>
      </c>
      <c r="P10" s="25">
        <v>63</v>
      </c>
      <c r="Q10" s="25">
        <v>62</v>
      </c>
      <c r="R10" s="25">
        <v>40</v>
      </c>
      <c r="S10" s="25">
        <v>63</v>
      </c>
      <c r="T10" s="25">
        <v>70</v>
      </c>
      <c r="U10" s="25">
        <v>45</v>
      </c>
      <c r="V10" s="25">
        <v>59</v>
      </c>
      <c r="W10" s="25">
        <v>57</v>
      </c>
      <c r="X10" s="25">
        <v>55</v>
      </c>
      <c r="Y10" s="25">
        <v>58</v>
      </c>
      <c r="Z10" s="25">
        <v>32</v>
      </c>
      <c r="AA10" s="25">
        <v>12</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58</v>
      </c>
      <c r="K11" s="41">
        <v>62</v>
      </c>
      <c r="L11" s="41">
        <v>43</v>
      </c>
      <c r="M11" s="41">
        <v>56</v>
      </c>
      <c r="N11" s="41">
        <v>51</v>
      </c>
      <c r="O11" s="41">
        <v>61</v>
      </c>
      <c r="P11" s="41">
        <v>63</v>
      </c>
      <c r="Q11" s="41">
        <v>62</v>
      </c>
      <c r="R11" s="41">
        <v>40</v>
      </c>
      <c r="S11" s="41">
        <v>63</v>
      </c>
      <c r="T11" s="41">
        <v>70</v>
      </c>
      <c r="U11" s="41">
        <v>45</v>
      </c>
      <c r="V11" s="41">
        <v>59</v>
      </c>
      <c r="W11" s="41">
        <v>57</v>
      </c>
      <c r="X11" s="41">
        <v>55</v>
      </c>
      <c r="Y11" s="41">
        <v>58</v>
      </c>
      <c r="Z11" s="41">
        <v>32</v>
      </c>
      <c r="AA11" s="41">
        <v>12</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582</v>
      </c>
      <c r="K13" s="25">
        <v>623</v>
      </c>
      <c r="L13" s="25">
        <v>433</v>
      </c>
      <c r="M13" s="25">
        <v>558</v>
      </c>
      <c r="N13" s="25">
        <v>509</v>
      </c>
      <c r="O13" s="25">
        <v>616</v>
      </c>
      <c r="P13" s="25">
        <v>630</v>
      </c>
      <c r="Q13" s="25">
        <v>624</v>
      </c>
      <c r="R13" s="25">
        <v>403</v>
      </c>
      <c r="S13" s="25">
        <v>634</v>
      </c>
      <c r="T13" s="25">
        <v>700</v>
      </c>
      <c r="U13" s="25">
        <v>458</v>
      </c>
      <c r="V13" s="25">
        <v>589</v>
      </c>
      <c r="W13" s="25">
        <v>579</v>
      </c>
      <c r="X13" s="25">
        <v>551</v>
      </c>
      <c r="Y13" s="25">
        <v>580</v>
      </c>
      <c r="Z13" s="25">
        <v>324</v>
      </c>
      <c r="AA13" s="25">
        <v>127</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0.99727634611355542</v>
      </c>
    </row>
    <row r="14" spans="1:67" s="3" customFormat="1" ht="50.1" customHeight="1" x14ac:dyDescent="0.2">
      <c r="A14" s="132"/>
      <c r="B14" s="133"/>
      <c r="C14" s="128"/>
      <c r="D14" s="129"/>
      <c r="E14" s="128"/>
      <c r="F14" s="130"/>
      <c r="G14" s="131"/>
      <c r="H14" s="27" t="str">
        <f>'PANEL DE CONTROL DISTRITAL'!H13</f>
        <v>Número de trámites aplicados</v>
      </c>
      <c r="I14" s="41">
        <v>0</v>
      </c>
      <c r="J14" s="41">
        <v>583</v>
      </c>
      <c r="K14" s="41">
        <v>624</v>
      </c>
      <c r="L14" s="41">
        <v>434</v>
      </c>
      <c r="M14" s="41">
        <v>559</v>
      </c>
      <c r="N14" s="41">
        <v>509</v>
      </c>
      <c r="O14" s="41">
        <v>618</v>
      </c>
      <c r="P14" s="41">
        <v>633</v>
      </c>
      <c r="Q14" s="41">
        <v>627</v>
      </c>
      <c r="R14" s="41">
        <v>403</v>
      </c>
      <c r="S14" s="41">
        <v>635</v>
      </c>
      <c r="T14" s="41">
        <v>704</v>
      </c>
      <c r="U14" s="41">
        <v>459</v>
      </c>
      <c r="V14" s="41">
        <v>591</v>
      </c>
      <c r="W14" s="41">
        <v>579</v>
      </c>
      <c r="X14" s="41">
        <v>551</v>
      </c>
      <c r="Y14" s="41">
        <v>582</v>
      </c>
      <c r="Z14" s="41">
        <v>328</v>
      </c>
      <c r="AA14" s="41">
        <v>127</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1</v>
      </c>
      <c r="N16" s="25">
        <v>0</v>
      </c>
      <c r="O16" s="25">
        <v>0</v>
      </c>
      <c r="P16" s="25">
        <v>0</v>
      </c>
      <c r="Q16" s="25">
        <v>0</v>
      </c>
      <c r="R16" s="25">
        <v>0</v>
      </c>
      <c r="S16" s="25">
        <v>0</v>
      </c>
      <c r="T16" s="25">
        <v>0</v>
      </c>
      <c r="U16" s="25">
        <v>0</v>
      </c>
      <c r="V16" s="25">
        <v>0</v>
      </c>
      <c r="W16" s="25">
        <v>0</v>
      </c>
      <c r="X16" s="25">
        <v>0</v>
      </c>
      <c r="Y16" s="25">
        <v>2</v>
      </c>
      <c r="Z16" s="25">
        <v>1</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1</v>
      </c>
      <c r="N17" s="41">
        <v>0</v>
      </c>
      <c r="O17" s="41">
        <v>0</v>
      </c>
      <c r="P17" s="41">
        <v>0</v>
      </c>
      <c r="Q17" s="41">
        <v>0</v>
      </c>
      <c r="R17" s="41">
        <v>0</v>
      </c>
      <c r="S17" s="41">
        <v>0</v>
      </c>
      <c r="T17" s="41">
        <v>0</v>
      </c>
      <c r="U17" s="41">
        <v>0</v>
      </c>
      <c r="V17" s="41">
        <v>0</v>
      </c>
      <c r="W17" s="41">
        <v>0</v>
      </c>
      <c r="X17" s="41">
        <v>0</v>
      </c>
      <c r="Y17" s="41">
        <v>2</v>
      </c>
      <c r="Z17" s="41">
        <v>1</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550</v>
      </c>
      <c r="K19" s="25">
        <v>725</v>
      </c>
      <c r="L19" s="25">
        <v>335</v>
      </c>
      <c r="M19" s="25">
        <v>589</v>
      </c>
      <c r="N19" s="25">
        <v>564</v>
      </c>
      <c r="O19" s="25">
        <v>603</v>
      </c>
      <c r="P19" s="25">
        <v>657</v>
      </c>
      <c r="Q19" s="25">
        <v>596</v>
      </c>
      <c r="R19" s="25">
        <v>478</v>
      </c>
      <c r="S19" s="25">
        <v>464</v>
      </c>
      <c r="T19" s="25">
        <v>581</v>
      </c>
      <c r="U19" s="25">
        <v>529</v>
      </c>
      <c r="V19" s="25">
        <v>691</v>
      </c>
      <c r="W19" s="25">
        <v>466</v>
      </c>
      <c r="X19" s="25">
        <v>707</v>
      </c>
      <c r="Y19" s="25">
        <v>630</v>
      </c>
      <c r="Z19" s="25">
        <v>262</v>
      </c>
      <c r="AA19" s="25">
        <v>99</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550</v>
      </c>
      <c r="K20" s="41">
        <v>725</v>
      </c>
      <c r="L20" s="41">
        <v>335</v>
      </c>
      <c r="M20" s="41">
        <v>589</v>
      </c>
      <c r="N20" s="41">
        <v>564</v>
      </c>
      <c r="O20" s="41">
        <v>603</v>
      </c>
      <c r="P20" s="41">
        <v>657</v>
      </c>
      <c r="Q20" s="41">
        <v>596</v>
      </c>
      <c r="R20" s="41">
        <v>478</v>
      </c>
      <c r="S20" s="41">
        <v>464</v>
      </c>
      <c r="T20" s="41">
        <v>581</v>
      </c>
      <c r="U20" s="41">
        <v>529</v>
      </c>
      <c r="V20" s="41">
        <v>691</v>
      </c>
      <c r="W20" s="41">
        <v>466</v>
      </c>
      <c r="X20" s="41">
        <v>707</v>
      </c>
      <c r="Y20" s="41">
        <v>630</v>
      </c>
      <c r="Z20" s="41">
        <v>262</v>
      </c>
      <c r="AA20" s="41">
        <v>99</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458</v>
      </c>
      <c r="K22" s="25">
        <v>513</v>
      </c>
      <c r="L22" s="25">
        <v>555</v>
      </c>
      <c r="M22" s="25">
        <v>446</v>
      </c>
      <c r="N22" s="25">
        <v>562</v>
      </c>
      <c r="O22" s="25">
        <v>576</v>
      </c>
      <c r="P22" s="25">
        <v>569</v>
      </c>
      <c r="Q22" s="25">
        <v>570</v>
      </c>
      <c r="R22" s="25">
        <v>689</v>
      </c>
      <c r="S22" s="25">
        <v>484</v>
      </c>
      <c r="T22" s="25">
        <v>443</v>
      </c>
      <c r="U22" s="25">
        <v>467</v>
      </c>
      <c r="V22" s="25">
        <v>755</v>
      </c>
      <c r="W22" s="25">
        <v>751</v>
      </c>
      <c r="X22" s="25">
        <v>928</v>
      </c>
      <c r="Y22" s="25">
        <v>726</v>
      </c>
      <c r="Z22" s="25">
        <v>677</v>
      </c>
      <c r="AA22" s="25">
        <v>639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458</v>
      </c>
      <c r="K23" s="41">
        <v>513</v>
      </c>
      <c r="L23" s="41">
        <v>555</v>
      </c>
      <c r="M23" s="41">
        <v>446</v>
      </c>
      <c r="N23" s="41">
        <v>562</v>
      </c>
      <c r="O23" s="41">
        <v>576</v>
      </c>
      <c r="P23" s="41">
        <v>569</v>
      </c>
      <c r="Q23" s="41">
        <v>570</v>
      </c>
      <c r="R23" s="41">
        <v>689</v>
      </c>
      <c r="S23" s="41">
        <v>484</v>
      </c>
      <c r="T23" s="41">
        <v>443</v>
      </c>
      <c r="U23" s="41">
        <v>467</v>
      </c>
      <c r="V23" s="41">
        <v>755</v>
      </c>
      <c r="W23" s="41">
        <v>751</v>
      </c>
      <c r="X23" s="41">
        <v>928</v>
      </c>
      <c r="Y23" s="41">
        <v>726</v>
      </c>
      <c r="Z23" s="41">
        <v>677</v>
      </c>
      <c r="AA23" s="41">
        <v>639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530</v>
      </c>
      <c r="K25" s="25">
        <v>670</v>
      </c>
      <c r="L25" s="25">
        <v>293</v>
      </c>
      <c r="M25" s="25">
        <v>698</v>
      </c>
      <c r="N25" s="25">
        <v>448</v>
      </c>
      <c r="O25" s="25">
        <v>172</v>
      </c>
      <c r="P25" s="25">
        <v>664</v>
      </c>
      <c r="Q25" s="25">
        <v>595</v>
      </c>
      <c r="R25" s="25">
        <v>438</v>
      </c>
      <c r="S25" s="25">
        <v>669</v>
      </c>
      <c r="T25" s="25">
        <v>622</v>
      </c>
      <c r="U25" s="25">
        <v>511</v>
      </c>
      <c r="V25" s="25">
        <v>402</v>
      </c>
      <c r="W25" s="25">
        <v>470</v>
      </c>
      <c r="X25" s="25">
        <v>530</v>
      </c>
      <c r="Y25" s="25">
        <v>832</v>
      </c>
      <c r="Z25" s="25">
        <v>310</v>
      </c>
      <c r="AA25" s="25">
        <v>137</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530</v>
      </c>
      <c r="K26" s="41">
        <v>670</v>
      </c>
      <c r="L26" s="41">
        <v>293</v>
      </c>
      <c r="M26" s="41">
        <v>698</v>
      </c>
      <c r="N26" s="41">
        <v>448</v>
      </c>
      <c r="O26" s="41">
        <v>172</v>
      </c>
      <c r="P26" s="41">
        <v>664</v>
      </c>
      <c r="Q26" s="41">
        <v>595</v>
      </c>
      <c r="R26" s="41">
        <v>438</v>
      </c>
      <c r="S26" s="41">
        <v>669</v>
      </c>
      <c r="T26" s="41">
        <v>622</v>
      </c>
      <c r="U26" s="41">
        <v>511</v>
      </c>
      <c r="V26" s="41">
        <v>402</v>
      </c>
      <c r="W26" s="41">
        <v>470</v>
      </c>
      <c r="X26" s="41">
        <v>530</v>
      </c>
      <c r="Y26" s="41">
        <v>832</v>
      </c>
      <c r="Z26" s="41">
        <v>310</v>
      </c>
      <c r="AA26" s="41">
        <v>137</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15">
      <colorScale>
        <cfvo type="min"/>
        <cfvo type="percentile" val="50"/>
        <cfvo type="max"/>
        <color rgb="FFE98BD7"/>
        <color rgb="FFD5007F"/>
        <color rgb="FF950054"/>
      </colorScale>
    </cfRule>
  </conditionalFormatting>
  <conditionalFormatting sqref="BC10">
    <cfRule type="cellIs" dxfId="747" priority="18" operator="greaterThan">
      <formula>95%</formula>
    </cfRule>
    <cfRule type="cellIs" dxfId="746" priority="19" operator="greaterThanOrEqual">
      <formula>90%</formula>
    </cfRule>
    <cfRule type="cellIs" dxfId="745" priority="20" operator="lessThan">
      <formula>89.99%</formula>
    </cfRule>
  </conditionalFormatting>
  <conditionalFormatting sqref="BC13">
    <cfRule type="cellIs" dxfId="744" priority="15" operator="greaterThan">
      <formula>95%</formula>
    </cfRule>
    <cfRule type="cellIs" dxfId="743" priority="16" operator="greaterThanOrEqual">
      <formula>90%</formula>
    </cfRule>
    <cfRule type="cellIs" dxfId="742" priority="17" operator="lessThan">
      <formula>89.99%</formula>
    </cfRule>
  </conditionalFormatting>
  <conditionalFormatting sqref="BC16">
    <cfRule type="cellIs" dxfId="741" priority="12" operator="greaterThan">
      <formula>95%</formula>
    </cfRule>
    <cfRule type="cellIs" dxfId="740" priority="13" operator="greaterThanOrEqual">
      <formula>90%</formula>
    </cfRule>
    <cfRule type="cellIs" dxfId="739" priority="14" operator="lessThan">
      <formula>89.99%</formula>
    </cfRule>
  </conditionalFormatting>
  <conditionalFormatting sqref="BC19">
    <cfRule type="cellIs" dxfId="738" priority="9" operator="greaterThan">
      <formula>95%</formula>
    </cfRule>
    <cfRule type="cellIs" dxfId="737" priority="10" operator="greaterThanOrEqual">
      <formula>90%</formula>
    </cfRule>
    <cfRule type="cellIs" dxfId="736" priority="11" operator="lessThan">
      <formula>89.99%</formula>
    </cfRule>
  </conditionalFormatting>
  <conditionalFormatting sqref="BC22">
    <cfRule type="cellIs" dxfId="735" priority="1" operator="greaterThanOrEqual">
      <formula>100%</formula>
    </cfRule>
    <cfRule type="cellIs" dxfId="734" priority="2" operator="lessThan">
      <formula>99.99%</formula>
    </cfRule>
  </conditionalFormatting>
  <conditionalFormatting sqref="BC25">
    <cfRule type="cellIs" dxfId="733" priority="3" operator="greaterThan">
      <formula>95%</formula>
    </cfRule>
    <cfRule type="cellIs" dxfId="732" priority="4" operator="greaterThanOrEqual">
      <formula>90%</formula>
    </cfRule>
    <cfRule type="cellIs" dxfId="731" priority="5" operator="lessThan">
      <formula>89.99%</formula>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2E2A-ADD1-4876-B414-4BFB9A3AE828}">
  <sheetPr>
    <tabColor theme="4" tint="-0.499984740745262"/>
  </sheetPr>
  <dimension ref="A1:BO48"/>
  <sheetViews>
    <sheetView showGridLines="0" topLeftCell="Y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18</v>
      </c>
      <c r="F2" s="113" t="s">
        <v>92</v>
      </c>
      <c r="G2" s="113"/>
      <c r="H2" s="22">
        <v>151853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10</v>
      </c>
      <c r="K10" s="25">
        <v>19</v>
      </c>
      <c r="L10" s="25">
        <v>6</v>
      </c>
      <c r="M10" s="25">
        <v>16</v>
      </c>
      <c r="N10" s="25">
        <v>10</v>
      </c>
      <c r="O10" s="25">
        <v>20</v>
      </c>
      <c r="P10" s="25">
        <v>19</v>
      </c>
      <c r="Q10" s="25">
        <v>21</v>
      </c>
      <c r="R10" s="25">
        <v>12</v>
      </c>
      <c r="S10" s="25">
        <v>17</v>
      </c>
      <c r="T10" s="25">
        <v>19</v>
      </c>
      <c r="U10" s="25">
        <v>15</v>
      </c>
      <c r="V10" s="25">
        <v>20</v>
      </c>
      <c r="W10" s="25">
        <v>17</v>
      </c>
      <c r="X10" s="25">
        <v>17</v>
      </c>
      <c r="Y10" s="25">
        <v>15</v>
      </c>
      <c r="Z10" s="25">
        <v>8</v>
      </c>
      <c r="AA10" s="25">
        <v>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10</v>
      </c>
      <c r="K11" s="41">
        <v>19</v>
      </c>
      <c r="L11" s="41">
        <v>6</v>
      </c>
      <c r="M11" s="41">
        <v>16</v>
      </c>
      <c r="N11" s="41">
        <v>10</v>
      </c>
      <c r="O11" s="41">
        <v>20</v>
      </c>
      <c r="P11" s="41">
        <v>19</v>
      </c>
      <c r="Q11" s="41">
        <v>21</v>
      </c>
      <c r="R11" s="41">
        <v>12</v>
      </c>
      <c r="S11" s="41">
        <v>17</v>
      </c>
      <c r="T11" s="41">
        <v>19</v>
      </c>
      <c r="U11" s="41">
        <v>15</v>
      </c>
      <c r="V11" s="41">
        <v>20</v>
      </c>
      <c r="W11" s="41">
        <v>17</v>
      </c>
      <c r="X11" s="41">
        <v>17</v>
      </c>
      <c r="Y11" s="41">
        <v>15</v>
      </c>
      <c r="Z11" s="41">
        <v>8</v>
      </c>
      <c r="AA11" s="41">
        <v>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97</v>
      </c>
      <c r="K13" s="25">
        <v>183</v>
      </c>
      <c r="L13" s="25">
        <v>60</v>
      </c>
      <c r="M13" s="25">
        <v>161</v>
      </c>
      <c r="N13" s="25">
        <v>101</v>
      </c>
      <c r="O13" s="25">
        <v>203</v>
      </c>
      <c r="P13" s="25">
        <v>195</v>
      </c>
      <c r="Q13" s="25">
        <v>207</v>
      </c>
      <c r="R13" s="25">
        <v>128</v>
      </c>
      <c r="S13" s="25">
        <v>169</v>
      </c>
      <c r="T13" s="25">
        <v>196</v>
      </c>
      <c r="U13" s="25">
        <v>153</v>
      </c>
      <c r="V13" s="25">
        <v>206</v>
      </c>
      <c r="W13" s="25">
        <v>173</v>
      </c>
      <c r="X13" s="25">
        <v>176</v>
      </c>
      <c r="Y13" s="25">
        <v>152</v>
      </c>
      <c r="Z13" s="25">
        <v>79</v>
      </c>
      <c r="AA13" s="25">
        <v>40</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0.99554069119286515</v>
      </c>
    </row>
    <row r="14" spans="1:67" s="3" customFormat="1" ht="50.1" customHeight="1" x14ac:dyDescent="0.2">
      <c r="A14" s="132"/>
      <c r="B14" s="133"/>
      <c r="C14" s="128"/>
      <c r="D14" s="129"/>
      <c r="E14" s="128"/>
      <c r="F14" s="130"/>
      <c r="G14" s="131"/>
      <c r="H14" s="27" t="str">
        <f>'PANEL DE CONTROL DISTRITAL'!H13</f>
        <v>Número de trámites aplicados</v>
      </c>
      <c r="I14" s="41">
        <v>0</v>
      </c>
      <c r="J14" s="41">
        <v>97</v>
      </c>
      <c r="K14" s="41">
        <v>183</v>
      </c>
      <c r="L14" s="41">
        <v>61</v>
      </c>
      <c r="M14" s="41">
        <v>161</v>
      </c>
      <c r="N14" s="41">
        <v>101</v>
      </c>
      <c r="O14" s="41">
        <v>204</v>
      </c>
      <c r="P14" s="41">
        <v>195</v>
      </c>
      <c r="Q14" s="41">
        <v>210</v>
      </c>
      <c r="R14" s="41">
        <v>129</v>
      </c>
      <c r="S14" s="41">
        <v>170</v>
      </c>
      <c r="T14" s="41">
        <v>198</v>
      </c>
      <c r="U14" s="41">
        <v>153</v>
      </c>
      <c r="V14" s="41">
        <v>207</v>
      </c>
      <c r="W14" s="41">
        <v>174</v>
      </c>
      <c r="X14" s="41">
        <v>176</v>
      </c>
      <c r="Y14" s="41">
        <v>152</v>
      </c>
      <c r="Z14" s="41">
        <v>80</v>
      </c>
      <c r="AA14" s="41">
        <v>40</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239</v>
      </c>
      <c r="K19" s="25">
        <v>202</v>
      </c>
      <c r="L19" s="25">
        <v>76</v>
      </c>
      <c r="M19" s="25">
        <v>107</v>
      </c>
      <c r="N19" s="25">
        <v>159</v>
      </c>
      <c r="O19" s="25">
        <v>162</v>
      </c>
      <c r="P19" s="25">
        <v>173</v>
      </c>
      <c r="Q19" s="25">
        <v>228</v>
      </c>
      <c r="R19" s="25">
        <v>207</v>
      </c>
      <c r="S19" s="25">
        <v>100</v>
      </c>
      <c r="T19" s="25">
        <v>196</v>
      </c>
      <c r="U19" s="25">
        <v>98</v>
      </c>
      <c r="V19" s="25">
        <v>291</v>
      </c>
      <c r="W19" s="25">
        <v>167</v>
      </c>
      <c r="X19" s="25">
        <v>174</v>
      </c>
      <c r="Y19" s="25">
        <v>219</v>
      </c>
      <c r="Z19" s="25">
        <v>86</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239</v>
      </c>
      <c r="K20" s="41">
        <v>202</v>
      </c>
      <c r="L20" s="41">
        <v>76</v>
      </c>
      <c r="M20" s="41">
        <v>107</v>
      </c>
      <c r="N20" s="41">
        <v>159</v>
      </c>
      <c r="O20" s="41">
        <v>162</v>
      </c>
      <c r="P20" s="41">
        <v>173</v>
      </c>
      <c r="Q20" s="41">
        <v>228</v>
      </c>
      <c r="R20" s="41">
        <v>207</v>
      </c>
      <c r="S20" s="41">
        <v>100</v>
      </c>
      <c r="T20" s="41">
        <v>196</v>
      </c>
      <c r="U20" s="41">
        <v>98</v>
      </c>
      <c r="V20" s="41">
        <v>291</v>
      </c>
      <c r="W20" s="41">
        <v>167</v>
      </c>
      <c r="X20" s="41">
        <v>174</v>
      </c>
      <c r="Y20" s="41">
        <v>219</v>
      </c>
      <c r="Z20" s="41">
        <v>86</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237</v>
      </c>
      <c r="K22" s="25">
        <v>223</v>
      </c>
      <c r="L22" s="25">
        <v>157</v>
      </c>
      <c r="M22" s="25">
        <v>101</v>
      </c>
      <c r="N22" s="25">
        <v>211</v>
      </c>
      <c r="O22" s="25">
        <v>160</v>
      </c>
      <c r="P22" s="25">
        <v>218</v>
      </c>
      <c r="Q22" s="25">
        <v>263</v>
      </c>
      <c r="R22" s="25">
        <v>270</v>
      </c>
      <c r="S22" s="25">
        <v>193</v>
      </c>
      <c r="T22" s="25">
        <v>185</v>
      </c>
      <c r="U22" s="25">
        <v>152</v>
      </c>
      <c r="V22" s="25">
        <v>261</v>
      </c>
      <c r="W22" s="25">
        <v>300</v>
      </c>
      <c r="X22" s="25">
        <v>258</v>
      </c>
      <c r="Y22" s="25">
        <v>264</v>
      </c>
      <c r="Z22" s="25">
        <v>238</v>
      </c>
      <c r="AA22" s="25">
        <v>182</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237</v>
      </c>
      <c r="K23" s="41">
        <v>223</v>
      </c>
      <c r="L23" s="41">
        <v>157</v>
      </c>
      <c r="M23" s="41">
        <v>101</v>
      </c>
      <c r="N23" s="41">
        <v>211</v>
      </c>
      <c r="O23" s="41">
        <v>160</v>
      </c>
      <c r="P23" s="41">
        <v>218</v>
      </c>
      <c r="Q23" s="41">
        <v>263</v>
      </c>
      <c r="R23" s="41">
        <v>270</v>
      </c>
      <c r="S23" s="41">
        <v>193</v>
      </c>
      <c r="T23" s="41">
        <v>185</v>
      </c>
      <c r="U23" s="41">
        <v>152</v>
      </c>
      <c r="V23" s="41">
        <v>261</v>
      </c>
      <c r="W23" s="41">
        <v>300</v>
      </c>
      <c r="X23" s="41">
        <v>258</v>
      </c>
      <c r="Y23" s="41">
        <v>264</v>
      </c>
      <c r="Z23" s="41">
        <v>238</v>
      </c>
      <c r="AA23" s="41">
        <v>182</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114</v>
      </c>
      <c r="K25" s="25">
        <v>216</v>
      </c>
      <c r="L25" s="25">
        <v>142</v>
      </c>
      <c r="M25" s="25">
        <v>163</v>
      </c>
      <c r="N25" s="25">
        <v>49</v>
      </c>
      <c r="O25" s="25">
        <v>213</v>
      </c>
      <c r="P25" s="25">
        <v>114</v>
      </c>
      <c r="Q25" s="25">
        <v>183</v>
      </c>
      <c r="R25" s="25">
        <v>200</v>
      </c>
      <c r="S25" s="25">
        <v>177</v>
      </c>
      <c r="T25" s="25">
        <v>204</v>
      </c>
      <c r="U25" s="25">
        <v>131</v>
      </c>
      <c r="V25" s="25">
        <v>182</v>
      </c>
      <c r="W25" s="25">
        <v>128</v>
      </c>
      <c r="X25" s="25">
        <v>216</v>
      </c>
      <c r="Y25" s="25">
        <v>213</v>
      </c>
      <c r="Z25" s="25">
        <v>112</v>
      </c>
      <c r="AA25" s="25">
        <v>56</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0.99928952042628771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114</v>
      </c>
      <c r="K26" s="41">
        <v>216</v>
      </c>
      <c r="L26" s="41">
        <v>142</v>
      </c>
      <c r="M26" s="41">
        <v>163</v>
      </c>
      <c r="N26" s="41">
        <v>49</v>
      </c>
      <c r="O26" s="41">
        <v>213</v>
      </c>
      <c r="P26" s="41">
        <v>114</v>
      </c>
      <c r="Q26" s="41">
        <v>183</v>
      </c>
      <c r="R26" s="41">
        <v>200</v>
      </c>
      <c r="S26" s="41">
        <v>177</v>
      </c>
      <c r="T26" s="41">
        <v>206</v>
      </c>
      <c r="U26" s="41">
        <v>131</v>
      </c>
      <c r="V26" s="41">
        <v>182</v>
      </c>
      <c r="W26" s="41">
        <v>128</v>
      </c>
      <c r="X26" s="41">
        <v>216</v>
      </c>
      <c r="Y26" s="41">
        <v>213</v>
      </c>
      <c r="Z26" s="41">
        <v>112</v>
      </c>
      <c r="AA26" s="41">
        <v>56</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16">
      <colorScale>
        <cfvo type="min"/>
        <cfvo type="percentile" val="50"/>
        <cfvo type="max"/>
        <color rgb="FFE98BD7"/>
        <color rgb="FFD5007F"/>
        <color rgb="FF950054"/>
      </colorScale>
    </cfRule>
  </conditionalFormatting>
  <conditionalFormatting sqref="BC10">
    <cfRule type="cellIs" dxfId="730" priority="15" operator="greaterThan">
      <formula>95%</formula>
    </cfRule>
    <cfRule type="cellIs" dxfId="729" priority="16" operator="greaterThanOrEqual">
      <formula>90%</formula>
    </cfRule>
    <cfRule type="cellIs" dxfId="728" priority="17" operator="lessThan">
      <formula>89.99%</formula>
    </cfRule>
  </conditionalFormatting>
  <conditionalFormatting sqref="BC13">
    <cfRule type="cellIs" dxfId="727" priority="12" operator="greaterThan">
      <formula>95%</formula>
    </cfRule>
    <cfRule type="cellIs" dxfId="726" priority="13" operator="greaterThanOrEqual">
      <formula>90%</formula>
    </cfRule>
    <cfRule type="cellIs" dxfId="725" priority="14" operator="lessThan">
      <formula>89.99%</formula>
    </cfRule>
  </conditionalFormatting>
  <conditionalFormatting sqref="BC16">
    <cfRule type="cellIs" dxfId="724" priority="9" operator="greaterThan">
      <formula>95%</formula>
    </cfRule>
    <cfRule type="cellIs" dxfId="723" priority="10" operator="greaterThanOrEqual">
      <formula>90%</formula>
    </cfRule>
    <cfRule type="cellIs" dxfId="722" priority="11" operator="lessThan">
      <formula>89.99%</formula>
    </cfRule>
  </conditionalFormatting>
  <conditionalFormatting sqref="BC19">
    <cfRule type="cellIs" dxfId="721" priority="6" operator="greaterThan">
      <formula>95%</formula>
    </cfRule>
    <cfRule type="cellIs" dxfId="720" priority="7" operator="greaterThanOrEqual">
      <formula>90%</formula>
    </cfRule>
    <cfRule type="cellIs" dxfId="719" priority="8" operator="lessThan">
      <formula>89.99%</formula>
    </cfRule>
  </conditionalFormatting>
  <conditionalFormatting sqref="BC22">
    <cfRule type="cellIs" dxfId="718" priority="1" operator="greaterThanOrEqual">
      <formula>100%</formula>
    </cfRule>
    <cfRule type="cellIs" dxfId="717" priority="2" operator="lessThan">
      <formula>99.99%</formula>
    </cfRule>
  </conditionalFormatting>
  <conditionalFormatting sqref="BC25">
    <cfRule type="cellIs" dxfId="716" priority="3" operator="greaterThan">
      <formula>95%</formula>
    </cfRule>
    <cfRule type="cellIs" dxfId="715" priority="4" operator="greaterThanOrEqual">
      <formula>90%</formula>
    </cfRule>
    <cfRule type="cellIs" dxfId="714" priority="5" operator="lessThan">
      <formula>89.99%</formula>
    </cfRule>
  </conditionalFormatting>
  <dataValidations count="1">
    <dataValidation showDropDown="1" showInputMessage="1" showErrorMessage="1" sqref="C21 G19:G23 G10:G11 G16:G17 G13:G14 G25:G26" xr:uid="{E01D1109-773D-4392-9FC0-7DE72F33C60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BO48"/>
  <sheetViews>
    <sheetView showGridLines="0" topLeftCell="P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19</v>
      </c>
      <c r="F2" s="113" t="s">
        <v>92</v>
      </c>
      <c r="G2" s="113"/>
      <c r="H2" s="22">
        <v>151951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150</v>
      </c>
      <c r="K10" s="25">
        <v>137</v>
      </c>
      <c r="L10" s="25">
        <v>99</v>
      </c>
      <c r="M10" s="25">
        <v>152</v>
      </c>
      <c r="N10" s="25">
        <v>131</v>
      </c>
      <c r="O10" s="25">
        <v>163</v>
      </c>
      <c r="P10" s="25">
        <v>157</v>
      </c>
      <c r="Q10" s="25">
        <v>150</v>
      </c>
      <c r="R10" s="25">
        <v>178</v>
      </c>
      <c r="S10" s="25">
        <v>172</v>
      </c>
      <c r="T10" s="25">
        <v>116</v>
      </c>
      <c r="U10" s="25">
        <v>96</v>
      </c>
      <c r="V10" s="25">
        <v>179</v>
      </c>
      <c r="W10" s="25">
        <v>177</v>
      </c>
      <c r="X10" s="25">
        <v>160</v>
      </c>
      <c r="Y10" s="25">
        <v>152</v>
      </c>
      <c r="Z10" s="25">
        <v>114</v>
      </c>
      <c r="AA10" s="25">
        <v>33</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150</v>
      </c>
      <c r="K11" s="41">
        <v>137</v>
      </c>
      <c r="L11" s="41">
        <v>99</v>
      </c>
      <c r="M11" s="41">
        <v>152</v>
      </c>
      <c r="N11" s="41">
        <v>131</v>
      </c>
      <c r="O11" s="41">
        <v>163</v>
      </c>
      <c r="P11" s="41">
        <v>157</v>
      </c>
      <c r="Q11" s="41">
        <v>150</v>
      </c>
      <c r="R11" s="41">
        <v>178</v>
      </c>
      <c r="S11" s="41">
        <v>172</v>
      </c>
      <c r="T11" s="41">
        <v>116</v>
      </c>
      <c r="U11" s="41">
        <v>96</v>
      </c>
      <c r="V11" s="41">
        <v>179</v>
      </c>
      <c r="W11" s="41">
        <v>177</v>
      </c>
      <c r="X11" s="41">
        <v>160</v>
      </c>
      <c r="Y11" s="41">
        <v>152</v>
      </c>
      <c r="Z11" s="41">
        <v>114</v>
      </c>
      <c r="AA11" s="41">
        <v>33</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1493</v>
      </c>
      <c r="K13" s="25">
        <v>1363</v>
      </c>
      <c r="L13" s="25">
        <v>998</v>
      </c>
      <c r="M13" s="25">
        <v>1518</v>
      </c>
      <c r="N13" s="25">
        <v>1309</v>
      </c>
      <c r="O13" s="25">
        <v>1629</v>
      </c>
      <c r="P13" s="25">
        <v>1568</v>
      </c>
      <c r="Q13" s="25">
        <v>1503</v>
      </c>
      <c r="R13" s="25">
        <v>1173</v>
      </c>
      <c r="S13" s="25">
        <v>1718</v>
      </c>
      <c r="T13" s="25">
        <v>1160</v>
      </c>
      <c r="U13" s="25">
        <v>967</v>
      </c>
      <c r="V13" s="25">
        <v>1787</v>
      </c>
      <c r="W13" s="25">
        <v>1772</v>
      </c>
      <c r="X13" s="25">
        <v>1593</v>
      </c>
      <c r="Y13" s="25">
        <v>1512</v>
      </c>
      <c r="Z13" s="25">
        <v>1129</v>
      </c>
      <c r="AA13" s="25">
        <v>331</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0.99585786802030452</v>
      </c>
    </row>
    <row r="14" spans="1:67" s="3" customFormat="1" ht="50.1" customHeight="1" x14ac:dyDescent="0.2">
      <c r="A14" s="132"/>
      <c r="B14" s="133"/>
      <c r="C14" s="128"/>
      <c r="D14" s="129"/>
      <c r="E14" s="128"/>
      <c r="F14" s="130"/>
      <c r="G14" s="131"/>
      <c r="H14" s="27" t="str">
        <f>'PANEL DE CONTROL DISTRITAL'!H13</f>
        <v>Número de trámites aplicados</v>
      </c>
      <c r="I14" s="41">
        <v>0</v>
      </c>
      <c r="J14" s="41">
        <v>1500</v>
      </c>
      <c r="K14" s="41">
        <v>1368</v>
      </c>
      <c r="L14" s="41">
        <v>999</v>
      </c>
      <c r="M14" s="41">
        <v>1522</v>
      </c>
      <c r="N14" s="41">
        <v>1312</v>
      </c>
      <c r="O14" s="41">
        <v>1639</v>
      </c>
      <c r="P14" s="41">
        <v>1575</v>
      </c>
      <c r="Q14" s="41">
        <v>1507</v>
      </c>
      <c r="R14" s="41">
        <v>1177</v>
      </c>
      <c r="S14" s="41">
        <v>1724</v>
      </c>
      <c r="T14" s="41">
        <v>1166</v>
      </c>
      <c r="U14" s="41">
        <v>969</v>
      </c>
      <c r="V14" s="41">
        <v>1793</v>
      </c>
      <c r="W14" s="41">
        <v>1772</v>
      </c>
      <c r="X14" s="41">
        <v>1607</v>
      </c>
      <c r="Y14" s="41">
        <v>1522</v>
      </c>
      <c r="Z14" s="41">
        <v>1142</v>
      </c>
      <c r="AA14" s="41">
        <v>331</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2</v>
      </c>
      <c r="L16" s="25">
        <v>63</v>
      </c>
      <c r="M16" s="25">
        <v>0</v>
      </c>
      <c r="N16" s="25">
        <v>4</v>
      </c>
      <c r="O16" s="25">
        <v>6</v>
      </c>
      <c r="P16" s="25">
        <v>8</v>
      </c>
      <c r="Q16" s="25">
        <v>4</v>
      </c>
      <c r="R16" s="25">
        <v>5</v>
      </c>
      <c r="S16" s="25">
        <v>0</v>
      </c>
      <c r="T16" s="25">
        <v>0</v>
      </c>
      <c r="U16" s="25">
        <v>2</v>
      </c>
      <c r="V16" s="25">
        <v>8</v>
      </c>
      <c r="W16" s="25">
        <v>4</v>
      </c>
      <c r="X16" s="25">
        <v>3</v>
      </c>
      <c r="Y16" s="25">
        <v>4</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2</v>
      </c>
      <c r="L17" s="41">
        <v>63</v>
      </c>
      <c r="M17" s="41">
        <v>0</v>
      </c>
      <c r="N17" s="41">
        <v>4</v>
      </c>
      <c r="O17" s="41">
        <v>6</v>
      </c>
      <c r="P17" s="41">
        <v>8</v>
      </c>
      <c r="Q17" s="41">
        <v>4</v>
      </c>
      <c r="R17" s="41">
        <v>5</v>
      </c>
      <c r="S17" s="41">
        <v>0</v>
      </c>
      <c r="T17" s="41">
        <v>0</v>
      </c>
      <c r="U17" s="41">
        <v>2</v>
      </c>
      <c r="V17" s="41">
        <v>8</v>
      </c>
      <c r="W17" s="41">
        <v>4</v>
      </c>
      <c r="X17" s="41">
        <v>3</v>
      </c>
      <c r="Y17" s="41">
        <v>4</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1536</v>
      </c>
      <c r="K19" s="25">
        <v>1759</v>
      </c>
      <c r="L19" s="25">
        <v>757</v>
      </c>
      <c r="M19" s="25">
        <v>1648</v>
      </c>
      <c r="N19" s="25">
        <v>1269</v>
      </c>
      <c r="O19" s="25">
        <v>1629</v>
      </c>
      <c r="P19" s="25">
        <v>1553</v>
      </c>
      <c r="Q19" s="25">
        <v>1593</v>
      </c>
      <c r="R19" s="25">
        <v>1467</v>
      </c>
      <c r="S19" s="25">
        <v>1303</v>
      </c>
      <c r="T19" s="25">
        <v>1247</v>
      </c>
      <c r="U19" s="25">
        <v>1146</v>
      </c>
      <c r="V19" s="25">
        <v>1524</v>
      </c>
      <c r="W19" s="25">
        <v>1474</v>
      </c>
      <c r="X19" s="25">
        <v>2036</v>
      </c>
      <c r="Y19" s="25">
        <v>1731</v>
      </c>
      <c r="Z19" s="25">
        <v>1001</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1536</v>
      </c>
      <c r="K20" s="41">
        <v>1759</v>
      </c>
      <c r="L20" s="41">
        <v>757</v>
      </c>
      <c r="M20" s="41">
        <v>1648</v>
      </c>
      <c r="N20" s="41">
        <v>1269</v>
      </c>
      <c r="O20" s="41">
        <v>1629</v>
      </c>
      <c r="P20" s="41">
        <v>1553</v>
      </c>
      <c r="Q20" s="41">
        <v>1593</v>
      </c>
      <c r="R20" s="41">
        <v>1467</v>
      </c>
      <c r="S20" s="41">
        <v>1303</v>
      </c>
      <c r="T20" s="41">
        <v>1247</v>
      </c>
      <c r="U20" s="41">
        <v>1146</v>
      </c>
      <c r="V20" s="41">
        <v>1524</v>
      </c>
      <c r="W20" s="41">
        <v>1474</v>
      </c>
      <c r="X20" s="41">
        <v>2036</v>
      </c>
      <c r="Y20" s="41">
        <v>1731</v>
      </c>
      <c r="Z20" s="41">
        <v>1001</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2857</v>
      </c>
      <c r="K22" s="25">
        <v>2786</v>
      </c>
      <c r="L22" s="25">
        <v>2310</v>
      </c>
      <c r="M22" s="25">
        <v>2758</v>
      </c>
      <c r="N22" s="25">
        <v>2551</v>
      </c>
      <c r="O22" s="25">
        <v>2836</v>
      </c>
      <c r="P22" s="25">
        <v>2782</v>
      </c>
      <c r="Q22" s="25">
        <v>2918</v>
      </c>
      <c r="R22" s="25">
        <v>3261</v>
      </c>
      <c r="S22" s="25">
        <v>2819</v>
      </c>
      <c r="T22" s="25">
        <v>2625</v>
      </c>
      <c r="U22" s="25">
        <v>2375</v>
      </c>
      <c r="V22" s="25">
        <v>2758</v>
      </c>
      <c r="W22" s="25">
        <v>2768</v>
      </c>
      <c r="X22" s="25">
        <v>3255</v>
      </c>
      <c r="Y22" s="25">
        <v>3231</v>
      </c>
      <c r="Z22" s="25">
        <v>2987</v>
      </c>
      <c r="AA22" s="25">
        <v>2557</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2857</v>
      </c>
      <c r="K23" s="41">
        <v>2786</v>
      </c>
      <c r="L23" s="41">
        <v>2310</v>
      </c>
      <c r="M23" s="41">
        <v>2758</v>
      </c>
      <c r="N23" s="41">
        <v>2551</v>
      </c>
      <c r="O23" s="41">
        <v>2836</v>
      </c>
      <c r="P23" s="41">
        <v>2782</v>
      </c>
      <c r="Q23" s="41">
        <v>2918</v>
      </c>
      <c r="R23" s="41">
        <v>3261</v>
      </c>
      <c r="S23" s="41">
        <v>2819</v>
      </c>
      <c r="T23" s="41">
        <v>2625</v>
      </c>
      <c r="U23" s="41">
        <v>2375</v>
      </c>
      <c r="V23" s="41">
        <v>2758</v>
      </c>
      <c r="W23" s="41">
        <v>2768</v>
      </c>
      <c r="X23" s="41">
        <v>3255</v>
      </c>
      <c r="Y23" s="41">
        <v>3231</v>
      </c>
      <c r="Z23" s="41">
        <v>2987</v>
      </c>
      <c r="AA23" s="41">
        <v>2557</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1632</v>
      </c>
      <c r="K25" s="25">
        <v>1536</v>
      </c>
      <c r="L25" s="25">
        <v>1233</v>
      </c>
      <c r="M25" s="25">
        <v>1200</v>
      </c>
      <c r="N25" s="25">
        <v>1476</v>
      </c>
      <c r="O25" s="25">
        <v>1317</v>
      </c>
      <c r="P25" s="25">
        <v>1597</v>
      </c>
      <c r="Q25" s="25">
        <v>1457</v>
      </c>
      <c r="R25" s="25">
        <v>1124</v>
      </c>
      <c r="S25" s="25">
        <v>1745</v>
      </c>
      <c r="T25" s="25">
        <v>1441</v>
      </c>
      <c r="U25" s="25">
        <v>1396</v>
      </c>
      <c r="V25" s="25">
        <v>1126</v>
      </c>
      <c r="W25" s="25">
        <v>1464</v>
      </c>
      <c r="X25" s="25">
        <v>1549</v>
      </c>
      <c r="Y25" s="25">
        <v>1755</v>
      </c>
      <c r="Z25" s="25">
        <v>1233</v>
      </c>
      <c r="AA25" s="25">
        <v>430</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1632</v>
      </c>
      <c r="K26" s="41">
        <v>1536</v>
      </c>
      <c r="L26" s="41">
        <v>1233</v>
      </c>
      <c r="M26" s="41">
        <v>1200</v>
      </c>
      <c r="N26" s="41">
        <v>1476</v>
      </c>
      <c r="O26" s="41">
        <v>1317</v>
      </c>
      <c r="P26" s="41">
        <v>1597</v>
      </c>
      <c r="Q26" s="41">
        <v>1457</v>
      </c>
      <c r="R26" s="41">
        <v>1124</v>
      </c>
      <c r="S26" s="41">
        <v>1745</v>
      </c>
      <c r="T26" s="41">
        <v>1441</v>
      </c>
      <c r="U26" s="41">
        <v>1396</v>
      </c>
      <c r="V26" s="41">
        <v>1126</v>
      </c>
      <c r="W26" s="41">
        <v>1464</v>
      </c>
      <c r="X26" s="41">
        <v>1549</v>
      </c>
      <c r="Y26" s="41">
        <v>1755</v>
      </c>
      <c r="Z26" s="41">
        <v>1233</v>
      </c>
      <c r="AA26" s="41">
        <v>430</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17">
      <colorScale>
        <cfvo type="min"/>
        <cfvo type="percentile" val="50"/>
        <cfvo type="max"/>
        <color rgb="FFE98BD7"/>
        <color rgb="FFD5007F"/>
        <color rgb="FF950054"/>
      </colorScale>
    </cfRule>
  </conditionalFormatting>
  <conditionalFormatting sqref="BC10">
    <cfRule type="cellIs" dxfId="713" priority="18" operator="greaterThan">
      <formula>95%</formula>
    </cfRule>
    <cfRule type="cellIs" dxfId="712" priority="19" operator="greaterThanOrEqual">
      <formula>90%</formula>
    </cfRule>
    <cfRule type="cellIs" dxfId="711" priority="20" operator="lessThan">
      <formula>89.99%</formula>
    </cfRule>
  </conditionalFormatting>
  <conditionalFormatting sqref="BC13">
    <cfRule type="cellIs" dxfId="710" priority="15" operator="greaterThan">
      <formula>95%</formula>
    </cfRule>
    <cfRule type="cellIs" dxfId="709" priority="16" operator="greaterThanOrEqual">
      <formula>90%</formula>
    </cfRule>
    <cfRule type="cellIs" dxfId="708" priority="17" operator="lessThan">
      <formula>89.99%</formula>
    </cfRule>
  </conditionalFormatting>
  <conditionalFormatting sqref="BC16">
    <cfRule type="cellIs" dxfId="707" priority="12" operator="greaterThan">
      <formula>95%</formula>
    </cfRule>
    <cfRule type="cellIs" dxfId="706" priority="13" operator="greaterThanOrEqual">
      <formula>90%</formula>
    </cfRule>
    <cfRule type="cellIs" dxfId="705" priority="14" operator="lessThan">
      <formula>89.99%</formula>
    </cfRule>
  </conditionalFormatting>
  <conditionalFormatting sqref="BC19">
    <cfRule type="cellIs" dxfId="704" priority="9" operator="greaterThan">
      <formula>95%</formula>
    </cfRule>
    <cfRule type="cellIs" dxfId="703" priority="10" operator="greaterThanOrEqual">
      <formula>90%</formula>
    </cfRule>
    <cfRule type="cellIs" dxfId="702" priority="11" operator="lessThan">
      <formula>89.99%</formula>
    </cfRule>
  </conditionalFormatting>
  <conditionalFormatting sqref="BC22">
    <cfRule type="cellIs" dxfId="701" priority="1" operator="greaterThanOrEqual">
      <formula>100%</formula>
    </cfRule>
    <cfRule type="cellIs" dxfId="700" priority="2" operator="lessThan">
      <formula>99.99%</formula>
    </cfRule>
  </conditionalFormatting>
  <conditionalFormatting sqref="BC25">
    <cfRule type="cellIs" dxfId="699" priority="3" operator="greaterThan">
      <formula>95%</formula>
    </cfRule>
    <cfRule type="cellIs" dxfId="698" priority="4" operator="greaterThanOrEqual">
      <formula>90%</formula>
    </cfRule>
    <cfRule type="cellIs" dxfId="697" priority="5" operator="lessThan">
      <formula>89.99%</formula>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0FCC8-1A13-4B40-9C00-3AE34A8728E9}">
  <dimension ref="A1"/>
  <sheetViews>
    <sheetView workbookViewId="0"/>
  </sheetViews>
  <sheetFormatPr baseColWidth="10" defaultColWidth="9.140625" defaultRowHeight="12.75" x14ac:dyDescent="0.2"/>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1295-B1CD-4EC5-B3FC-82AD87AC48BD}">
  <sheetPr>
    <tabColor theme="7" tint="-0.499984740745262"/>
  </sheetPr>
  <dimension ref="A1:BO48"/>
  <sheetViews>
    <sheetView showGridLines="0" topLeftCell="W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19</v>
      </c>
      <c r="F2" s="113" t="s">
        <v>92</v>
      </c>
      <c r="G2" s="113"/>
      <c r="H2" s="22">
        <v>151952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79</v>
      </c>
      <c r="K10" s="25">
        <v>79</v>
      </c>
      <c r="L10" s="25">
        <v>57</v>
      </c>
      <c r="M10" s="25">
        <v>82</v>
      </c>
      <c r="N10" s="25">
        <v>70</v>
      </c>
      <c r="O10" s="25">
        <v>78</v>
      </c>
      <c r="P10" s="25">
        <v>84</v>
      </c>
      <c r="Q10" s="25">
        <v>77</v>
      </c>
      <c r="R10" s="25">
        <v>69</v>
      </c>
      <c r="S10" s="25">
        <v>87</v>
      </c>
      <c r="T10" s="25">
        <v>84</v>
      </c>
      <c r="U10" s="25">
        <v>70</v>
      </c>
      <c r="V10" s="25">
        <v>92</v>
      </c>
      <c r="W10" s="25">
        <v>93</v>
      </c>
      <c r="X10" s="25">
        <v>95</v>
      </c>
      <c r="Y10" s="25">
        <v>89</v>
      </c>
      <c r="Z10" s="25">
        <v>61</v>
      </c>
      <c r="AA10" s="25">
        <v>14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79</v>
      </c>
      <c r="K11" s="41">
        <v>79</v>
      </c>
      <c r="L11" s="41">
        <v>57</v>
      </c>
      <c r="M11" s="41">
        <v>82</v>
      </c>
      <c r="N11" s="41">
        <v>70</v>
      </c>
      <c r="O11" s="41">
        <v>78</v>
      </c>
      <c r="P11" s="41">
        <v>84</v>
      </c>
      <c r="Q11" s="41">
        <v>77</v>
      </c>
      <c r="R11" s="41">
        <v>69</v>
      </c>
      <c r="S11" s="41">
        <v>87</v>
      </c>
      <c r="T11" s="41">
        <v>84</v>
      </c>
      <c r="U11" s="41">
        <v>70</v>
      </c>
      <c r="V11" s="41">
        <v>92</v>
      </c>
      <c r="W11" s="41">
        <v>93</v>
      </c>
      <c r="X11" s="41">
        <v>95</v>
      </c>
      <c r="Y11" s="41">
        <v>89</v>
      </c>
      <c r="Z11" s="41">
        <v>61</v>
      </c>
      <c r="AA11" s="41">
        <v>14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796</v>
      </c>
      <c r="K13" s="25">
        <v>713</v>
      </c>
      <c r="L13" s="25">
        <v>571</v>
      </c>
      <c r="M13" s="25">
        <v>817</v>
      </c>
      <c r="N13" s="25">
        <v>704</v>
      </c>
      <c r="O13" s="25">
        <v>781</v>
      </c>
      <c r="P13" s="25">
        <v>841</v>
      </c>
      <c r="Q13" s="25">
        <v>773</v>
      </c>
      <c r="R13" s="25">
        <v>689</v>
      </c>
      <c r="S13" s="25">
        <v>874</v>
      </c>
      <c r="T13" s="25">
        <v>844</v>
      </c>
      <c r="U13" s="25">
        <v>702</v>
      </c>
      <c r="V13" s="25">
        <v>926</v>
      </c>
      <c r="W13" s="25">
        <v>930</v>
      </c>
      <c r="X13" s="25">
        <v>944</v>
      </c>
      <c r="Y13" s="25">
        <v>887</v>
      </c>
      <c r="Z13" s="25">
        <v>615</v>
      </c>
      <c r="AA13" s="25">
        <v>146</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0.99028204004091769</v>
      </c>
    </row>
    <row r="14" spans="1:67" s="3" customFormat="1" ht="50.1" customHeight="1" x14ac:dyDescent="0.2">
      <c r="A14" s="132"/>
      <c r="B14" s="133"/>
      <c r="C14" s="128"/>
      <c r="D14" s="129"/>
      <c r="E14" s="128"/>
      <c r="F14" s="130"/>
      <c r="G14" s="131"/>
      <c r="H14" s="27" t="str">
        <f>'PANEL DE CONTROL DISTRITAL'!H13</f>
        <v>Número de trámites aplicados</v>
      </c>
      <c r="I14" s="41">
        <v>0</v>
      </c>
      <c r="J14" s="41">
        <v>797</v>
      </c>
      <c r="K14" s="41">
        <v>798</v>
      </c>
      <c r="L14" s="41">
        <v>571</v>
      </c>
      <c r="M14" s="41">
        <v>821</v>
      </c>
      <c r="N14" s="41">
        <v>708</v>
      </c>
      <c r="O14" s="41">
        <v>785</v>
      </c>
      <c r="P14" s="41">
        <v>841</v>
      </c>
      <c r="Q14" s="41">
        <v>774</v>
      </c>
      <c r="R14" s="41">
        <v>692</v>
      </c>
      <c r="S14" s="41">
        <v>877</v>
      </c>
      <c r="T14" s="41">
        <v>846</v>
      </c>
      <c r="U14" s="41">
        <v>705</v>
      </c>
      <c r="V14" s="41">
        <v>927</v>
      </c>
      <c r="W14" s="41">
        <v>937</v>
      </c>
      <c r="X14" s="41">
        <v>951</v>
      </c>
      <c r="Y14" s="41">
        <v>893</v>
      </c>
      <c r="Z14" s="41">
        <v>616</v>
      </c>
      <c r="AA14" s="41">
        <v>147</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812</v>
      </c>
      <c r="K19" s="25">
        <v>970</v>
      </c>
      <c r="L19" s="25">
        <v>398</v>
      </c>
      <c r="M19" s="25">
        <v>975</v>
      </c>
      <c r="N19" s="25">
        <v>648</v>
      </c>
      <c r="O19" s="25">
        <v>853</v>
      </c>
      <c r="P19" s="25">
        <v>794</v>
      </c>
      <c r="Q19" s="25">
        <v>828</v>
      </c>
      <c r="R19" s="25">
        <v>749</v>
      </c>
      <c r="S19" s="25">
        <v>733</v>
      </c>
      <c r="T19" s="25">
        <v>712</v>
      </c>
      <c r="U19" s="25">
        <v>888</v>
      </c>
      <c r="V19" s="25">
        <v>867</v>
      </c>
      <c r="W19" s="25">
        <v>760</v>
      </c>
      <c r="X19" s="25">
        <v>1100</v>
      </c>
      <c r="Y19" s="25">
        <v>912</v>
      </c>
      <c r="Z19" s="25">
        <v>568</v>
      </c>
      <c r="AA19" s="25">
        <v>177</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812</v>
      </c>
      <c r="K20" s="41">
        <v>970</v>
      </c>
      <c r="L20" s="41">
        <v>398</v>
      </c>
      <c r="M20" s="41">
        <v>975</v>
      </c>
      <c r="N20" s="41">
        <v>648</v>
      </c>
      <c r="O20" s="41">
        <v>853</v>
      </c>
      <c r="P20" s="41">
        <v>794</v>
      </c>
      <c r="Q20" s="41">
        <v>828</v>
      </c>
      <c r="R20" s="41">
        <v>749</v>
      </c>
      <c r="S20" s="41">
        <v>733</v>
      </c>
      <c r="T20" s="41">
        <v>712</v>
      </c>
      <c r="U20" s="41">
        <v>888</v>
      </c>
      <c r="V20" s="41">
        <v>867</v>
      </c>
      <c r="W20" s="41">
        <v>760</v>
      </c>
      <c r="X20" s="41">
        <v>1100</v>
      </c>
      <c r="Y20" s="41">
        <v>912</v>
      </c>
      <c r="Z20" s="41">
        <v>568</v>
      </c>
      <c r="AA20" s="41">
        <v>177</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1288</v>
      </c>
      <c r="K22" s="25">
        <v>1437</v>
      </c>
      <c r="L22" s="25">
        <v>1151</v>
      </c>
      <c r="M22" s="25">
        <v>1443</v>
      </c>
      <c r="N22" s="25">
        <v>1343</v>
      </c>
      <c r="O22" s="25">
        <v>1459</v>
      </c>
      <c r="P22" s="25">
        <v>1.4370000000000001</v>
      </c>
      <c r="Q22" s="25">
        <v>1467</v>
      </c>
      <c r="R22" s="25">
        <v>1575</v>
      </c>
      <c r="S22" s="25">
        <v>1395</v>
      </c>
      <c r="T22" s="25">
        <v>1332</v>
      </c>
      <c r="U22" s="25">
        <v>1495</v>
      </c>
      <c r="V22" s="25">
        <v>1504</v>
      </c>
      <c r="W22" s="25">
        <v>1476</v>
      </c>
      <c r="X22" s="25">
        <v>1623</v>
      </c>
      <c r="Y22" s="25">
        <v>1625</v>
      </c>
      <c r="Z22" s="25">
        <v>1441</v>
      </c>
      <c r="AA22" s="25">
        <v>1382</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1288</v>
      </c>
      <c r="K23" s="41">
        <v>1437</v>
      </c>
      <c r="L23" s="41">
        <v>1151</v>
      </c>
      <c r="M23" s="41">
        <v>1443</v>
      </c>
      <c r="N23" s="41">
        <v>1343</v>
      </c>
      <c r="O23" s="41">
        <v>1459</v>
      </c>
      <c r="P23" s="41">
        <v>1.4370000000000001</v>
      </c>
      <c r="Q23" s="41">
        <v>1467</v>
      </c>
      <c r="R23" s="41">
        <v>1575</v>
      </c>
      <c r="S23" s="41">
        <v>1395</v>
      </c>
      <c r="T23" s="41">
        <v>1332</v>
      </c>
      <c r="U23" s="41">
        <v>1495</v>
      </c>
      <c r="V23" s="41">
        <v>1504</v>
      </c>
      <c r="W23" s="41">
        <v>1476</v>
      </c>
      <c r="X23" s="41">
        <v>1623</v>
      </c>
      <c r="Y23" s="41">
        <v>1625</v>
      </c>
      <c r="Z23" s="41">
        <v>1441</v>
      </c>
      <c r="AA23" s="41">
        <v>1382</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856</v>
      </c>
      <c r="K25" s="25">
        <v>816</v>
      </c>
      <c r="L25" s="25">
        <v>684</v>
      </c>
      <c r="M25" s="25">
        <v>683</v>
      </c>
      <c r="N25" s="25">
        <v>748</v>
      </c>
      <c r="O25" s="25">
        <v>737</v>
      </c>
      <c r="P25" s="25">
        <v>806</v>
      </c>
      <c r="Q25" s="25">
        <v>798</v>
      </c>
      <c r="R25" s="25">
        <v>641</v>
      </c>
      <c r="S25" s="25">
        <v>913</v>
      </c>
      <c r="T25" s="25">
        <v>775</v>
      </c>
      <c r="U25" s="25">
        <v>725</v>
      </c>
      <c r="V25" s="25">
        <v>852</v>
      </c>
      <c r="W25" s="25">
        <v>788</v>
      </c>
      <c r="X25" s="25">
        <v>953</v>
      </c>
      <c r="Y25" s="25">
        <v>910</v>
      </c>
      <c r="Z25" s="25">
        <v>749</v>
      </c>
      <c r="AA25" s="25">
        <v>236</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856</v>
      </c>
      <c r="K26" s="41">
        <v>816</v>
      </c>
      <c r="L26" s="41">
        <v>684</v>
      </c>
      <c r="M26" s="41">
        <v>683</v>
      </c>
      <c r="N26" s="41">
        <v>748</v>
      </c>
      <c r="O26" s="41">
        <v>737</v>
      </c>
      <c r="P26" s="41">
        <v>806</v>
      </c>
      <c r="Q26" s="41">
        <v>798</v>
      </c>
      <c r="R26" s="41">
        <v>641</v>
      </c>
      <c r="S26" s="41">
        <v>913</v>
      </c>
      <c r="T26" s="41">
        <v>775</v>
      </c>
      <c r="U26" s="41">
        <v>725</v>
      </c>
      <c r="V26" s="41">
        <v>852</v>
      </c>
      <c r="W26" s="41">
        <v>788</v>
      </c>
      <c r="X26" s="41">
        <v>953</v>
      </c>
      <c r="Y26" s="41">
        <v>910</v>
      </c>
      <c r="Z26" s="41">
        <v>749</v>
      </c>
      <c r="AA26" s="41">
        <v>236</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D22:D23"/>
    <mergeCell ref="BC25:BC26"/>
    <mergeCell ref="I29:L29"/>
    <mergeCell ref="B34:M34"/>
    <mergeCell ref="B35:G35"/>
    <mergeCell ref="H35:M35"/>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G10:G11"/>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I7:BB7"/>
    <mergeCell ref="BC10:BC11"/>
    <mergeCell ref="BC13:BC14"/>
    <mergeCell ref="E10:E11"/>
    <mergeCell ref="A1:BC1"/>
    <mergeCell ref="F2:G2"/>
    <mergeCell ref="A4:BC4"/>
    <mergeCell ref="A5:BC5"/>
    <mergeCell ref="A6:A9"/>
    <mergeCell ref="B6:H6"/>
    <mergeCell ref="I6:X6"/>
    <mergeCell ref="BC6:BC9"/>
    <mergeCell ref="B7:D7"/>
    <mergeCell ref="E7:H7"/>
    <mergeCell ref="B8:X8"/>
    <mergeCell ref="F10:F11"/>
  </mergeCells>
  <conditionalFormatting sqref="I21:BB21">
    <cfRule type="colorScale" priority="1118">
      <colorScale>
        <cfvo type="min"/>
        <cfvo type="percentile" val="50"/>
        <cfvo type="max"/>
        <color rgb="FFE98BD7"/>
        <color rgb="FFD5007F"/>
        <color rgb="FF950054"/>
      </colorScale>
    </cfRule>
  </conditionalFormatting>
  <conditionalFormatting sqref="BC10">
    <cfRule type="cellIs" dxfId="696" priority="15" operator="greaterThan">
      <formula>95%</formula>
    </cfRule>
    <cfRule type="cellIs" dxfId="695" priority="16" operator="greaterThanOrEqual">
      <formula>90%</formula>
    </cfRule>
    <cfRule type="cellIs" dxfId="694" priority="17" operator="lessThan">
      <formula>89.99%</formula>
    </cfRule>
  </conditionalFormatting>
  <conditionalFormatting sqref="BC13">
    <cfRule type="cellIs" dxfId="693" priority="12" operator="greaterThan">
      <formula>95%</formula>
    </cfRule>
    <cfRule type="cellIs" dxfId="692" priority="13" operator="greaterThanOrEqual">
      <formula>90%</formula>
    </cfRule>
    <cfRule type="cellIs" dxfId="691" priority="14" operator="lessThan">
      <formula>89.99%</formula>
    </cfRule>
  </conditionalFormatting>
  <conditionalFormatting sqref="BC16">
    <cfRule type="cellIs" dxfId="690" priority="9" operator="greaterThan">
      <formula>95%</formula>
    </cfRule>
    <cfRule type="cellIs" dxfId="689" priority="10" operator="greaterThanOrEqual">
      <formula>90%</formula>
    </cfRule>
    <cfRule type="cellIs" dxfId="688" priority="11" operator="lessThan">
      <formula>89.99%</formula>
    </cfRule>
  </conditionalFormatting>
  <conditionalFormatting sqref="BC19">
    <cfRule type="cellIs" dxfId="687" priority="6" operator="greaterThan">
      <formula>95%</formula>
    </cfRule>
    <cfRule type="cellIs" dxfId="686" priority="7" operator="greaterThanOrEqual">
      <formula>90%</formula>
    </cfRule>
    <cfRule type="cellIs" dxfId="685" priority="8" operator="lessThan">
      <formula>89.99%</formula>
    </cfRule>
  </conditionalFormatting>
  <conditionalFormatting sqref="BC22">
    <cfRule type="cellIs" dxfId="684" priority="1" operator="greaterThanOrEqual">
      <formula>100%</formula>
    </cfRule>
    <cfRule type="cellIs" dxfId="683" priority="2" operator="lessThan">
      <formula>99.99%</formula>
    </cfRule>
  </conditionalFormatting>
  <conditionalFormatting sqref="BC25">
    <cfRule type="cellIs" dxfId="682" priority="3" operator="greaterThan">
      <formula>95%</formula>
    </cfRule>
    <cfRule type="cellIs" dxfId="681" priority="4" operator="greaterThanOrEqual">
      <formula>90%</formula>
    </cfRule>
    <cfRule type="cellIs" dxfId="680" priority="5" operator="lessThan">
      <formula>89.99%</formula>
    </cfRule>
  </conditionalFormatting>
  <dataValidations count="1">
    <dataValidation showDropDown="1" showInputMessage="1" showErrorMessage="1" sqref="C21 G19:G23 G10:G11 G16:G17 G13:G14 G25:G26" xr:uid="{CA2DF3AD-19BA-49E2-968C-F3F7ABC1409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6859F-E05D-4952-BEA4-FF97F85E5E2A}">
  <sheetPr>
    <tabColor rgb="FF950054"/>
  </sheetPr>
  <dimension ref="A1:BO48"/>
  <sheetViews>
    <sheetView showGridLines="0" topLeftCell="V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20</v>
      </c>
      <c r="F2" s="113" t="s">
        <v>92</v>
      </c>
      <c r="G2" s="113"/>
      <c r="H2" s="22">
        <v>152052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132</v>
      </c>
      <c r="K10" s="25">
        <v>137</v>
      </c>
      <c r="L10" s="25">
        <v>91</v>
      </c>
      <c r="M10" s="25">
        <v>130</v>
      </c>
      <c r="N10" s="25">
        <v>123</v>
      </c>
      <c r="O10" s="25">
        <v>130</v>
      </c>
      <c r="P10" s="25">
        <v>131</v>
      </c>
      <c r="Q10" s="25">
        <v>131</v>
      </c>
      <c r="R10" s="25">
        <v>120</v>
      </c>
      <c r="S10" s="25">
        <v>128</v>
      </c>
      <c r="T10" s="25">
        <v>116</v>
      </c>
      <c r="U10" s="25">
        <v>95</v>
      </c>
      <c r="V10" s="25">
        <v>148</v>
      </c>
      <c r="W10" s="25">
        <v>140</v>
      </c>
      <c r="X10" s="25">
        <v>136</v>
      </c>
      <c r="Y10" s="25">
        <v>124</v>
      </c>
      <c r="Z10" s="25">
        <v>84</v>
      </c>
      <c r="AA10" s="25">
        <v>24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132</v>
      </c>
      <c r="K11" s="41">
        <v>137</v>
      </c>
      <c r="L11" s="41">
        <v>91</v>
      </c>
      <c r="M11" s="41">
        <v>130</v>
      </c>
      <c r="N11" s="41">
        <v>123</v>
      </c>
      <c r="O11" s="41">
        <v>130</v>
      </c>
      <c r="P11" s="41">
        <v>131</v>
      </c>
      <c r="Q11" s="41">
        <v>131</v>
      </c>
      <c r="R11" s="41">
        <v>120</v>
      </c>
      <c r="S11" s="41">
        <v>128</v>
      </c>
      <c r="T11" s="41">
        <v>116</v>
      </c>
      <c r="U11" s="41">
        <v>95</v>
      </c>
      <c r="V11" s="41">
        <v>148</v>
      </c>
      <c r="W11" s="41">
        <v>140</v>
      </c>
      <c r="X11" s="41">
        <v>136</v>
      </c>
      <c r="Y11" s="41">
        <v>124</v>
      </c>
      <c r="Z11" s="41">
        <v>84</v>
      </c>
      <c r="AA11" s="41">
        <v>24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1293</v>
      </c>
      <c r="K13" s="25">
        <v>1345</v>
      </c>
      <c r="L13" s="25">
        <v>885</v>
      </c>
      <c r="M13" s="25">
        <v>1281</v>
      </c>
      <c r="N13" s="25">
        <v>1072</v>
      </c>
      <c r="O13" s="25">
        <v>1268</v>
      </c>
      <c r="P13" s="25">
        <v>1291</v>
      </c>
      <c r="Q13" s="25">
        <v>1294</v>
      </c>
      <c r="R13" s="25">
        <v>1004</v>
      </c>
      <c r="S13" s="25">
        <v>1258</v>
      </c>
      <c r="T13" s="25">
        <v>1141</v>
      </c>
      <c r="U13" s="25">
        <v>921</v>
      </c>
      <c r="V13" s="25">
        <v>1464</v>
      </c>
      <c r="W13" s="25">
        <v>1386</v>
      </c>
      <c r="X13" s="25">
        <v>1347</v>
      </c>
      <c r="Y13" s="25">
        <v>1261</v>
      </c>
      <c r="Z13" s="25">
        <v>838</v>
      </c>
      <c r="AA13" s="25">
        <v>235</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0.99622495402187594</v>
      </c>
    </row>
    <row r="14" spans="1:67" s="3" customFormat="1" ht="50.1" customHeight="1" x14ac:dyDescent="0.2">
      <c r="A14" s="132"/>
      <c r="B14" s="133"/>
      <c r="C14" s="128"/>
      <c r="D14" s="129"/>
      <c r="E14" s="128"/>
      <c r="F14" s="130"/>
      <c r="G14" s="131"/>
      <c r="H14" s="27" t="str">
        <f>'PANEL DE CONTROL DISTRITAL'!H13</f>
        <v>Número de trámites aplicados</v>
      </c>
      <c r="I14" s="41">
        <v>0</v>
      </c>
      <c r="J14" s="41">
        <v>1300</v>
      </c>
      <c r="K14" s="41">
        <v>1346</v>
      </c>
      <c r="L14" s="41">
        <v>889</v>
      </c>
      <c r="M14" s="41">
        <v>1287</v>
      </c>
      <c r="N14" s="41">
        <v>1078</v>
      </c>
      <c r="O14" s="41">
        <v>1280</v>
      </c>
      <c r="P14" s="41">
        <v>1298</v>
      </c>
      <c r="Q14" s="41">
        <v>1299</v>
      </c>
      <c r="R14" s="41">
        <v>1009</v>
      </c>
      <c r="S14" s="41">
        <v>1265</v>
      </c>
      <c r="T14" s="41">
        <v>1141</v>
      </c>
      <c r="U14" s="41">
        <v>923</v>
      </c>
      <c r="V14" s="41">
        <v>1471</v>
      </c>
      <c r="W14" s="41">
        <v>1392</v>
      </c>
      <c r="X14" s="41">
        <v>1353</v>
      </c>
      <c r="Y14" s="41">
        <v>1266</v>
      </c>
      <c r="Z14" s="41">
        <v>832</v>
      </c>
      <c r="AA14" s="41">
        <v>233</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1</v>
      </c>
      <c r="N16" s="25">
        <v>0</v>
      </c>
      <c r="O16" s="25">
        <v>0</v>
      </c>
      <c r="P16" s="25">
        <v>1</v>
      </c>
      <c r="Q16" s="25">
        <v>1</v>
      </c>
      <c r="R16" s="25">
        <v>1</v>
      </c>
      <c r="S16" s="25">
        <v>1</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1</v>
      </c>
      <c r="N17" s="41">
        <v>0</v>
      </c>
      <c r="O17" s="41">
        <v>0</v>
      </c>
      <c r="P17" s="41">
        <v>1</v>
      </c>
      <c r="Q17" s="41">
        <v>1</v>
      </c>
      <c r="R17" s="41">
        <v>1</v>
      </c>
      <c r="S17" s="41">
        <v>1</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1314</v>
      </c>
      <c r="K19" s="25">
        <v>1640</v>
      </c>
      <c r="L19" s="25">
        <v>712</v>
      </c>
      <c r="M19" s="25">
        <v>1480</v>
      </c>
      <c r="N19" s="25">
        <v>1001</v>
      </c>
      <c r="O19" s="25">
        <v>1235</v>
      </c>
      <c r="P19" s="25">
        <v>1298</v>
      </c>
      <c r="Q19" s="25">
        <v>1311</v>
      </c>
      <c r="R19" s="25">
        <v>1192</v>
      </c>
      <c r="S19" s="25">
        <v>1145</v>
      </c>
      <c r="T19" s="25">
        <v>1313</v>
      </c>
      <c r="U19" s="25">
        <v>902</v>
      </c>
      <c r="V19" s="25">
        <v>1153</v>
      </c>
      <c r="W19" s="25">
        <v>1139</v>
      </c>
      <c r="X19" s="25">
        <v>1900</v>
      </c>
      <c r="Y19" s="25">
        <v>1337</v>
      </c>
      <c r="Z19" s="25">
        <v>665</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1314</v>
      </c>
      <c r="K20" s="41">
        <v>1640</v>
      </c>
      <c r="L20" s="41">
        <v>712</v>
      </c>
      <c r="M20" s="41">
        <v>1480</v>
      </c>
      <c r="N20" s="41">
        <v>1001</v>
      </c>
      <c r="O20" s="41">
        <v>1235</v>
      </c>
      <c r="P20" s="41">
        <v>1298</v>
      </c>
      <c r="Q20" s="41">
        <v>1311</v>
      </c>
      <c r="R20" s="41">
        <v>1192</v>
      </c>
      <c r="S20" s="41">
        <v>1145</v>
      </c>
      <c r="T20" s="41">
        <v>1313</v>
      </c>
      <c r="U20" s="41">
        <v>902</v>
      </c>
      <c r="V20" s="41">
        <v>1153</v>
      </c>
      <c r="W20" s="41">
        <v>1139</v>
      </c>
      <c r="X20" s="41">
        <v>1900</v>
      </c>
      <c r="Y20" s="41">
        <v>1337</v>
      </c>
      <c r="Z20" s="41">
        <v>665</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2227</v>
      </c>
      <c r="K22" s="25">
        <v>2383</v>
      </c>
      <c r="L22" s="25">
        <v>1922</v>
      </c>
      <c r="M22" s="25">
        <v>2396</v>
      </c>
      <c r="N22" s="25">
        <v>2162</v>
      </c>
      <c r="O22" s="25">
        <v>2326</v>
      </c>
      <c r="P22" s="25">
        <v>2341</v>
      </c>
      <c r="Q22" s="25">
        <v>2399</v>
      </c>
      <c r="R22" s="25">
        <v>2627</v>
      </c>
      <c r="S22" s="25">
        <v>2492</v>
      </c>
      <c r="T22" s="25">
        <v>2446</v>
      </c>
      <c r="U22" s="25">
        <v>2251</v>
      </c>
      <c r="V22" s="25">
        <v>2386</v>
      </c>
      <c r="W22" s="25">
        <v>2258</v>
      </c>
      <c r="X22" s="25">
        <v>2801</v>
      </c>
      <c r="Y22" s="25">
        <v>2713</v>
      </c>
      <c r="Z22" s="25">
        <v>2352</v>
      </c>
      <c r="AA22" s="25">
        <v>2236</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2227</v>
      </c>
      <c r="K23" s="41">
        <v>2383</v>
      </c>
      <c r="L23" s="41">
        <v>1922</v>
      </c>
      <c r="M23" s="41">
        <v>2396</v>
      </c>
      <c r="N23" s="41">
        <v>2162</v>
      </c>
      <c r="O23" s="41">
        <v>2326</v>
      </c>
      <c r="P23" s="41">
        <v>2341</v>
      </c>
      <c r="Q23" s="41">
        <v>2399</v>
      </c>
      <c r="R23" s="41">
        <v>2627</v>
      </c>
      <c r="S23" s="41">
        <v>2492</v>
      </c>
      <c r="T23" s="41">
        <v>2446</v>
      </c>
      <c r="U23" s="41">
        <v>2251</v>
      </c>
      <c r="V23" s="41">
        <v>2386</v>
      </c>
      <c r="W23" s="41">
        <v>2258</v>
      </c>
      <c r="X23" s="41">
        <v>2801</v>
      </c>
      <c r="Y23" s="41">
        <v>2713</v>
      </c>
      <c r="Z23" s="41">
        <v>2352</v>
      </c>
      <c r="AA23" s="41">
        <v>2236</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1467</v>
      </c>
      <c r="K25" s="25">
        <v>1484</v>
      </c>
      <c r="L25" s="25">
        <v>1173</v>
      </c>
      <c r="M25" s="25">
        <v>1006</v>
      </c>
      <c r="N25" s="25">
        <v>1234</v>
      </c>
      <c r="O25" s="25">
        <v>1161</v>
      </c>
      <c r="P25" s="25">
        <v>1263</v>
      </c>
      <c r="Q25" s="25">
        <v>1253</v>
      </c>
      <c r="R25" s="25">
        <v>964</v>
      </c>
      <c r="S25" s="25">
        <v>1280</v>
      </c>
      <c r="T25" s="25">
        <v>1359</v>
      </c>
      <c r="U25" s="25">
        <v>1097</v>
      </c>
      <c r="V25" s="25">
        <v>997</v>
      </c>
      <c r="W25" s="25">
        <v>1267</v>
      </c>
      <c r="X25" s="25">
        <v>1357</v>
      </c>
      <c r="Y25" s="25">
        <v>1425</v>
      </c>
      <c r="Z25" s="25">
        <v>1026</v>
      </c>
      <c r="AA25" s="25">
        <v>116</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1.0000477828746177</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1467</v>
      </c>
      <c r="K26" s="41">
        <v>1484</v>
      </c>
      <c r="L26" s="41">
        <v>1173</v>
      </c>
      <c r="M26" s="41">
        <v>1006</v>
      </c>
      <c r="N26" s="41">
        <v>1234</v>
      </c>
      <c r="O26" s="41">
        <v>1161</v>
      </c>
      <c r="P26" s="41">
        <v>1263</v>
      </c>
      <c r="Q26" s="41">
        <v>1253</v>
      </c>
      <c r="R26" s="41">
        <v>964</v>
      </c>
      <c r="S26" s="41">
        <v>1280</v>
      </c>
      <c r="T26" s="41">
        <v>1359</v>
      </c>
      <c r="U26" s="41">
        <v>1097</v>
      </c>
      <c r="V26" s="41">
        <v>996</v>
      </c>
      <c r="W26" s="41">
        <v>1267</v>
      </c>
      <c r="X26" s="41">
        <v>1357</v>
      </c>
      <c r="Y26" s="41">
        <v>1425</v>
      </c>
      <c r="Z26" s="41">
        <v>1026</v>
      </c>
      <c r="AA26" s="41">
        <v>116</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D22:D23"/>
    <mergeCell ref="BC25:BC26"/>
    <mergeCell ref="I29:L29"/>
    <mergeCell ref="B34:M34"/>
    <mergeCell ref="B35:G35"/>
    <mergeCell ref="H35:M35"/>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G10:G11"/>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I7:BB7"/>
    <mergeCell ref="BC10:BC11"/>
    <mergeCell ref="BC13:BC14"/>
    <mergeCell ref="E10:E11"/>
    <mergeCell ref="A1:BC1"/>
    <mergeCell ref="F2:G2"/>
    <mergeCell ref="A4:BC4"/>
    <mergeCell ref="A5:BC5"/>
    <mergeCell ref="A6:A9"/>
    <mergeCell ref="B6:H6"/>
    <mergeCell ref="I6:X6"/>
    <mergeCell ref="BC6:BC9"/>
    <mergeCell ref="B7:D7"/>
    <mergeCell ref="E7:H7"/>
    <mergeCell ref="B8:X8"/>
    <mergeCell ref="F10:F11"/>
  </mergeCells>
  <conditionalFormatting sqref="I21:BB21">
    <cfRule type="colorScale" priority="1119">
      <colorScale>
        <cfvo type="min"/>
        <cfvo type="percentile" val="50"/>
        <cfvo type="max"/>
        <color rgb="FFE98BD7"/>
        <color rgb="FFD5007F"/>
        <color rgb="FF950054"/>
      </colorScale>
    </cfRule>
  </conditionalFormatting>
  <conditionalFormatting sqref="BC10">
    <cfRule type="cellIs" dxfId="679" priority="15" operator="greaterThan">
      <formula>95%</formula>
    </cfRule>
    <cfRule type="cellIs" dxfId="678" priority="16" operator="greaterThanOrEqual">
      <formula>90%</formula>
    </cfRule>
    <cfRule type="cellIs" dxfId="677" priority="17" operator="lessThan">
      <formula>89.99%</formula>
    </cfRule>
  </conditionalFormatting>
  <conditionalFormatting sqref="BC13">
    <cfRule type="cellIs" dxfId="676" priority="12" operator="greaterThan">
      <formula>95%</formula>
    </cfRule>
    <cfRule type="cellIs" dxfId="675" priority="13" operator="greaterThanOrEqual">
      <formula>90%</formula>
    </cfRule>
    <cfRule type="cellIs" dxfId="674" priority="14" operator="lessThan">
      <formula>89.99%</formula>
    </cfRule>
  </conditionalFormatting>
  <conditionalFormatting sqref="BC16">
    <cfRule type="cellIs" dxfId="673" priority="9" operator="greaterThan">
      <formula>95%</formula>
    </cfRule>
    <cfRule type="cellIs" dxfId="672" priority="10" operator="greaterThanOrEqual">
      <formula>90%</formula>
    </cfRule>
    <cfRule type="cellIs" dxfId="671" priority="11" operator="lessThan">
      <formula>89.99%</formula>
    </cfRule>
  </conditionalFormatting>
  <conditionalFormatting sqref="BC19">
    <cfRule type="cellIs" dxfId="670" priority="6" operator="greaterThan">
      <formula>95%</formula>
    </cfRule>
    <cfRule type="cellIs" dxfId="669" priority="7" operator="greaterThanOrEqual">
      <formula>90%</formula>
    </cfRule>
    <cfRule type="cellIs" dxfId="668" priority="8" operator="lessThan">
      <formula>89.99%</formula>
    </cfRule>
  </conditionalFormatting>
  <conditionalFormatting sqref="BC22">
    <cfRule type="cellIs" dxfId="667" priority="1" operator="greaterThanOrEqual">
      <formula>100%</formula>
    </cfRule>
    <cfRule type="cellIs" dxfId="666" priority="2" operator="lessThan">
      <formula>99.99%</formula>
    </cfRule>
  </conditionalFormatting>
  <conditionalFormatting sqref="BC25">
    <cfRule type="cellIs" dxfId="665" priority="3" operator="greaterThan">
      <formula>95%</formula>
    </cfRule>
    <cfRule type="cellIs" dxfId="664" priority="4" operator="greaterThanOrEqual">
      <formula>90%</formula>
    </cfRule>
    <cfRule type="cellIs" dxfId="663" priority="5" operator="lessThan">
      <formula>89.99%</formula>
    </cfRule>
  </conditionalFormatting>
  <dataValidations count="1">
    <dataValidation showDropDown="1" showInputMessage="1" showErrorMessage="1" sqref="C21 G19:G23 G10:G11 G16:G17 G13:G14 G25:G26" xr:uid="{313D40D7-B1B0-4AD0-9176-0589F512B2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E40E9-4CFB-4294-84D6-16F9D6F98DF8}">
  <sheetPr>
    <tabColor rgb="FF950054"/>
  </sheetPr>
  <dimension ref="A1:BO48"/>
  <sheetViews>
    <sheetView showGridLines="0" topLeftCell="V17"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20</v>
      </c>
      <c r="F2" s="113" t="s">
        <v>92</v>
      </c>
      <c r="G2" s="113"/>
      <c r="H2" s="22">
        <v>152053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28</v>
      </c>
      <c r="K10" s="25">
        <v>26</v>
      </c>
      <c r="L10" s="25">
        <v>22</v>
      </c>
      <c r="M10" s="25">
        <v>27</v>
      </c>
      <c r="N10" s="25">
        <v>24</v>
      </c>
      <c r="O10" s="25">
        <v>29</v>
      </c>
      <c r="P10" s="25">
        <v>33</v>
      </c>
      <c r="Q10" s="25">
        <v>28</v>
      </c>
      <c r="R10" s="25">
        <v>25</v>
      </c>
      <c r="S10" s="25">
        <v>34</v>
      </c>
      <c r="T10" s="25">
        <v>33</v>
      </c>
      <c r="U10" s="25">
        <v>27</v>
      </c>
      <c r="V10" s="25">
        <v>29</v>
      </c>
      <c r="W10" s="25">
        <v>32</v>
      </c>
      <c r="X10" s="25">
        <v>31</v>
      </c>
      <c r="Y10" s="25">
        <v>30</v>
      </c>
      <c r="Z10" s="25">
        <v>20</v>
      </c>
      <c r="AA10" s="25">
        <v>6</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28</v>
      </c>
      <c r="K11" s="41">
        <v>26</v>
      </c>
      <c r="L11" s="41">
        <v>22</v>
      </c>
      <c r="M11" s="41">
        <v>27</v>
      </c>
      <c r="N11" s="41">
        <v>24</v>
      </c>
      <c r="O11" s="41">
        <v>29</v>
      </c>
      <c r="P11" s="41">
        <v>33</v>
      </c>
      <c r="Q11" s="41">
        <v>28</v>
      </c>
      <c r="R11" s="41">
        <v>25</v>
      </c>
      <c r="S11" s="41">
        <v>34</v>
      </c>
      <c r="T11" s="41">
        <v>33</v>
      </c>
      <c r="U11" s="41">
        <v>27</v>
      </c>
      <c r="V11" s="41">
        <v>29</v>
      </c>
      <c r="W11" s="41">
        <v>32</v>
      </c>
      <c r="X11" s="41">
        <v>31</v>
      </c>
      <c r="Y11" s="41">
        <v>30</v>
      </c>
      <c r="Z11" s="41">
        <v>20</v>
      </c>
      <c r="AA11" s="41">
        <v>6</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283</v>
      </c>
      <c r="K13" s="25">
        <v>226</v>
      </c>
      <c r="L13" s="25">
        <v>222</v>
      </c>
      <c r="M13" s="25">
        <v>278</v>
      </c>
      <c r="N13" s="25">
        <v>244</v>
      </c>
      <c r="O13" s="25">
        <v>292</v>
      </c>
      <c r="P13" s="25">
        <v>331</v>
      </c>
      <c r="Q13" s="25">
        <v>285</v>
      </c>
      <c r="R13" s="25">
        <v>257</v>
      </c>
      <c r="S13" s="25">
        <v>346</v>
      </c>
      <c r="T13" s="25">
        <v>331</v>
      </c>
      <c r="U13" s="25">
        <v>271</v>
      </c>
      <c r="V13" s="25">
        <v>255</v>
      </c>
      <c r="W13" s="25">
        <v>320</v>
      </c>
      <c r="X13" s="25">
        <v>312</v>
      </c>
      <c r="Y13" s="25">
        <v>304</v>
      </c>
      <c r="Z13" s="25">
        <v>208</v>
      </c>
      <c r="AA13" s="25">
        <v>69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0.98935734752353666</v>
      </c>
    </row>
    <row r="14" spans="1:67" s="3" customFormat="1" ht="50.1" customHeight="1" x14ac:dyDescent="0.2">
      <c r="A14" s="132"/>
      <c r="B14" s="133"/>
      <c r="C14" s="128"/>
      <c r="D14" s="129"/>
      <c r="E14" s="128"/>
      <c r="F14" s="130"/>
      <c r="G14" s="131"/>
      <c r="H14" s="27" t="str">
        <f>'PANEL DE CONTROL DISTRITAL'!H13</f>
        <v>Número de trámites aplicados</v>
      </c>
      <c r="I14" s="41">
        <v>0</v>
      </c>
      <c r="J14" s="41">
        <v>283</v>
      </c>
      <c r="K14" s="41">
        <v>226</v>
      </c>
      <c r="L14" s="41">
        <v>225</v>
      </c>
      <c r="M14" s="41">
        <v>278</v>
      </c>
      <c r="N14" s="41">
        <v>244</v>
      </c>
      <c r="O14" s="41">
        <v>293</v>
      </c>
      <c r="P14" s="41">
        <v>331</v>
      </c>
      <c r="Q14" s="41">
        <v>285</v>
      </c>
      <c r="R14" s="41">
        <v>257</v>
      </c>
      <c r="S14" s="41">
        <v>347</v>
      </c>
      <c r="T14" s="41">
        <v>333</v>
      </c>
      <c r="U14" s="41">
        <v>271</v>
      </c>
      <c r="V14" s="41">
        <v>295</v>
      </c>
      <c r="W14" s="41">
        <v>322</v>
      </c>
      <c r="X14" s="41">
        <v>313</v>
      </c>
      <c r="Y14" s="41">
        <v>305</v>
      </c>
      <c r="Z14" s="41">
        <v>209</v>
      </c>
      <c r="AA14" s="41">
        <v>69</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299</v>
      </c>
      <c r="K19" s="25">
        <v>300</v>
      </c>
      <c r="L19" s="25">
        <v>188</v>
      </c>
      <c r="M19" s="25">
        <v>330</v>
      </c>
      <c r="N19" s="25">
        <v>230</v>
      </c>
      <c r="O19" s="25">
        <v>278</v>
      </c>
      <c r="P19" s="25">
        <v>313</v>
      </c>
      <c r="Q19" s="25">
        <v>273</v>
      </c>
      <c r="R19" s="25">
        <v>356</v>
      </c>
      <c r="S19" s="25">
        <v>235</v>
      </c>
      <c r="T19" s="25">
        <v>426</v>
      </c>
      <c r="U19" s="25">
        <v>218</v>
      </c>
      <c r="V19" s="25">
        <v>318</v>
      </c>
      <c r="W19" s="25">
        <v>301</v>
      </c>
      <c r="X19" s="25">
        <v>379</v>
      </c>
      <c r="Y19" s="25">
        <v>302</v>
      </c>
      <c r="Z19" s="25">
        <v>188</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299</v>
      </c>
      <c r="K20" s="41">
        <v>300</v>
      </c>
      <c r="L20" s="41">
        <v>188</v>
      </c>
      <c r="M20" s="41">
        <v>330</v>
      </c>
      <c r="N20" s="41">
        <v>230</v>
      </c>
      <c r="O20" s="41">
        <v>278</v>
      </c>
      <c r="P20" s="41">
        <v>313</v>
      </c>
      <c r="Q20" s="41">
        <v>273</v>
      </c>
      <c r="R20" s="41">
        <v>356</v>
      </c>
      <c r="S20" s="41">
        <v>235</v>
      </c>
      <c r="T20" s="41">
        <v>426</v>
      </c>
      <c r="U20" s="41">
        <v>218</v>
      </c>
      <c r="V20" s="41">
        <v>318</v>
      </c>
      <c r="W20" s="41">
        <v>301</v>
      </c>
      <c r="X20" s="41">
        <v>379</v>
      </c>
      <c r="Y20" s="41">
        <v>302</v>
      </c>
      <c r="Z20" s="41">
        <v>188</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t="s">
        <v>152</v>
      </c>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516</v>
      </c>
      <c r="K22" s="25">
        <v>503</v>
      </c>
      <c r="L22" s="25">
        <v>473</v>
      </c>
      <c r="M22" s="25">
        <v>556</v>
      </c>
      <c r="N22" s="25">
        <v>486</v>
      </c>
      <c r="O22" s="25">
        <v>504</v>
      </c>
      <c r="P22" s="25">
        <v>525</v>
      </c>
      <c r="Q22" s="25">
        <v>498</v>
      </c>
      <c r="R22" s="25">
        <v>597</v>
      </c>
      <c r="S22" s="25">
        <v>485</v>
      </c>
      <c r="T22" s="25">
        <v>597</v>
      </c>
      <c r="U22" s="25">
        <v>520</v>
      </c>
      <c r="V22" s="25">
        <v>551</v>
      </c>
      <c r="W22" s="25">
        <v>575</v>
      </c>
      <c r="X22" s="25">
        <v>659</v>
      </c>
      <c r="Y22" s="25">
        <v>613</v>
      </c>
      <c r="Z22" s="25">
        <v>188</v>
      </c>
      <c r="AA22" s="25">
        <v>0</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516</v>
      </c>
      <c r="K23" s="41">
        <v>503</v>
      </c>
      <c r="L23" s="41">
        <v>473</v>
      </c>
      <c r="M23" s="41">
        <v>556</v>
      </c>
      <c r="N23" s="41">
        <v>486</v>
      </c>
      <c r="O23" s="41">
        <v>504</v>
      </c>
      <c r="P23" s="41">
        <v>525</v>
      </c>
      <c r="Q23" s="41">
        <v>498</v>
      </c>
      <c r="R23" s="41">
        <v>597</v>
      </c>
      <c r="S23" s="41">
        <v>485</v>
      </c>
      <c r="T23" s="41">
        <v>597</v>
      </c>
      <c r="U23" s="41">
        <v>520</v>
      </c>
      <c r="V23" s="41">
        <v>551</v>
      </c>
      <c r="W23" s="41">
        <v>575</v>
      </c>
      <c r="X23" s="41">
        <v>659</v>
      </c>
      <c r="Y23" s="41">
        <v>613</v>
      </c>
      <c r="Z23" s="41">
        <v>188</v>
      </c>
      <c r="AA23" s="41">
        <v>0</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318</v>
      </c>
      <c r="K25" s="25">
        <v>313</v>
      </c>
      <c r="L25" s="25">
        <v>218</v>
      </c>
      <c r="M25" s="25">
        <v>247</v>
      </c>
      <c r="N25" s="25">
        <v>299</v>
      </c>
      <c r="O25" s="25">
        <v>260</v>
      </c>
      <c r="P25" s="25">
        <v>286</v>
      </c>
      <c r="Q25" s="25">
        <v>300</v>
      </c>
      <c r="R25" s="25">
        <v>257</v>
      </c>
      <c r="S25" s="25">
        <v>347</v>
      </c>
      <c r="T25" s="25">
        <v>314</v>
      </c>
      <c r="U25" s="25">
        <v>295</v>
      </c>
      <c r="V25" s="25">
        <v>285</v>
      </c>
      <c r="W25" s="25">
        <v>277</v>
      </c>
      <c r="X25" s="25">
        <v>295</v>
      </c>
      <c r="Y25" s="25">
        <v>348</v>
      </c>
      <c r="Z25" s="25">
        <v>274</v>
      </c>
      <c r="AA25" s="25">
        <v>69</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318</v>
      </c>
      <c r="K26" s="41">
        <v>313</v>
      </c>
      <c r="L26" s="41">
        <v>218</v>
      </c>
      <c r="M26" s="41">
        <v>247</v>
      </c>
      <c r="N26" s="41">
        <v>299</v>
      </c>
      <c r="O26" s="41">
        <v>260</v>
      </c>
      <c r="P26" s="41">
        <v>286</v>
      </c>
      <c r="Q26" s="41">
        <v>300</v>
      </c>
      <c r="R26" s="41">
        <v>257</v>
      </c>
      <c r="S26" s="41">
        <v>347</v>
      </c>
      <c r="T26" s="41">
        <v>314</v>
      </c>
      <c r="U26" s="41">
        <v>295</v>
      </c>
      <c r="V26" s="41">
        <v>285</v>
      </c>
      <c r="W26" s="41">
        <v>277</v>
      </c>
      <c r="X26" s="41">
        <v>295</v>
      </c>
      <c r="Y26" s="41">
        <v>348</v>
      </c>
      <c r="Z26" s="41">
        <v>274</v>
      </c>
      <c r="AA26" s="41">
        <v>69</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D22:D23"/>
    <mergeCell ref="BC25:BC26"/>
    <mergeCell ref="I29:L29"/>
    <mergeCell ref="B34:M34"/>
    <mergeCell ref="B35:G35"/>
    <mergeCell ref="H35:M35"/>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G10:G11"/>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I7:BB7"/>
    <mergeCell ref="BC10:BC11"/>
    <mergeCell ref="BC13:BC14"/>
    <mergeCell ref="E10:E11"/>
    <mergeCell ref="A1:BC1"/>
    <mergeCell ref="F2:G2"/>
    <mergeCell ref="A4:BC4"/>
    <mergeCell ref="A5:BC5"/>
    <mergeCell ref="A6:A9"/>
    <mergeCell ref="B6:H6"/>
    <mergeCell ref="I6:X6"/>
    <mergeCell ref="BC6:BC9"/>
    <mergeCell ref="B7:D7"/>
    <mergeCell ref="E7:H7"/>
    <mergeCell ref="B8:X8"/>
    <mergeCell ref="F10:F11"/>
  </mergeCells>
  <conditionalFormatting sqref="I21:BB21">
    <cfRule type="colorScale" priority="1120">
      <colorScale>
        <cfvo type="min"/>
        <cfvo type="percentile" val="50"/>
        <cfvo type="max"/>
        <color rgb="FFE98BD7"/>
        <color rgb="FFD5007F"/>
        <color rgb="FF950054"/>
      </colorScale>
    </cfRule>
  </conditionalFormatting>
  <conditionalFormatting sqref="BC10">
    <cfRule type="cellIs" dxfId="662" priority="15" operator="greaterThan">
      <formula>95%</formula>
    </cfRule>
    <cfRule type="cellIs" dxfId="661" priority="16" operator="greaterThanOrEqual">
      <formula>90%</formula>
    </cfRule>
    <cfRule type="cellIs" dxfId="660" priority="17" operator="lessThan">
      <formula>89.99%</formula>
    </cfRule>
  </conditionalFormatting>
  <conditionalFormatting sqref="BC13">
    <cfRule type="cellIs" dxfId="659" priority="12" operator="greaterThan">
      <formula>95%</formula>
    </cfRule>
    <cfRule type="cellIs" dxfId="658" priority="13" operator="greaterThanOrEqual">
      <formula>90%</formula>
    </cfRule>
    <cfRule type="cellIs" dxfId="657" priority="14" operator="lessThan">
      <formula>89.99%</formula>
    </cfRule>
  </conditionalFormatting>
  <conditionalFormatting sqref="BC16">
    <cfRule type="cellIs" dxfId="656" priority="9" operator="greaterThan">
      <formula>95%</formula>
    </cfRule>
    <cfRule type="cellIs" dxfId="655" priority="10" operator="greaterThanOrEqual">
      <formula>90%</formula>
    </cfRule>
    <cfRule type="cellIs" dxfId="654" priority="11" operator="lessThan">
      <formula>89.99%</formula>
    </cfRule>
  </conditionalFormatting>
  <conditionalFormatting sqref="BC19">
    <cfRule type="cellIs" dxfId="653" priority="6" operator="greaterThan">
      <formula>95%</formula>
    </cfRule>
    <cfRule type="cellIs" dxfId="652" priority="7" operator="greaterThanOrEqual">
      <formula>90%</formula>
    </cfRule>
    <cfRule type="cellIs" dxfId="651" priority="8" operator="lessThan">
      <formula>89.99%</formula>
    </cfRule>
  </conditionalFormatting>
  <conditionalFormatting sqref="BC22">
    <cfRule type="cellIs" dxfId="650" priority="1" operator="greaterThanOrEqual">
      <formula>100%</formula>
    </cfRule>
    <cfRule type="cellIs" dxfId="649" priority="2" operator="lessThan">
      <formula>99.99%</formula>
    </cfRule>
  </conditionalFormatting>
  <conditionalFormatting sqref="BC25">
    <cfRule type="cellIs" dxfId="648" priority="3" operator="greaterThan">
      <formula>95%</formula>
    </cfRule>
    <cfRule type="cellIs" dxfId="647" priority="4" operator="greaterThanOrEqual">
      <formula>90%</formula>
    </cfRule>
    <cfRule type="cellIs" dxfId="646" priority="5" operator="lessThan">
      <formula>89.99%</formula>
    </cfRule>
  </conditionalFormatting>
  <dataValidations count="1">
    <dataValidation showDropDown="1" showInputMessage="1" showErrorMessage="1" sqref="C21 G19:G23 G10:G11 G16:G17 G13:G14 G25:G26" xr:uid="{BB13C4E1-D7BD-4088-8830-9204B171B89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BO48"/>
  <sheetViews>
    <sheetView showGridLines="0" topLeftCell="V1" zoomScale="85" zoomScaleNormal="85" workbookViewId="0">
      <selection activeCell="BD14" sqref="BD14"/>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20</v>
      </c>
      <c r="F2" s="113" t="s">
        <v>92</v>
      </c>
      <c r="G2" s="113"/>
      <c r="H2" s="22">
        <v>152054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91" t="str">
        <f>'PANEL DE CONTROL DISTRITAL'!B7</f>
        <v>DESCRIPCIÓN</v>
      </c>
      <c r="C7" s="91"/>
      <c r="D7" s="91"/>
      <c r="E7" s="91" t="str">
        <f>'PANEL DE CONTROL DISTRITAL'!E7</f>
        <v>MEDICIÓN</v>
      </c>
      <c r="F7" s="91"/>
      <c r="G7" s="91"/>
      <c r="H7" s="91"/>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92"/>
      <c r="C8" s="90"/>
      <c r="D8" s="90"/>
      <c r="E8" s="90"/>
      <c r="F8" s="90"/>
      <c r="G8" s="90"/>
      <c r="H8" s="90"/>
      <c r="I8" s="90"/>
      <c r="J8" s="90"/>
      <c r="K8" s="90"/>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32</v>
      </c>
      <c r="K10" s="25">
        <v>32</v>
      </c>
      <c r="L10" s="25">
        <v>23</v>
      </c>
      <c r="M10" s="25">
        <v>35</v>
      </c>
      <c r="N10" s="25">
        <v>34</v>
      </c>
      <c r="O10" s="25">
        <v>39</v>
      </c>
      <c r="P10" s="25">
        <v>36</v>
      </c>
      <c r="Q10" s="25">
        <v>37</v>
      </c>
      <c r="R10" s="25">
        <v>26</v>
      </c>
      <c r="S10" s="25">
        <v>42</v>
      </c>
      <c r="T10" s="25">
        <v>41</v>
      </c>
      <c r="U10" s="25">
        <v>33</v>
      </c>
      <c r="V10" s="25">
        <v>35</v>
      </c>
      <c r="W10" s="25">
        <v>35</v>
      </c>
      <c r="X10" s="25">
        <v>37</v>
      </c>
      <c r="Y10" s="25">
        <v>34</v>
      </c>
      <c r="Z10" s="25">
        <v>24</v>
      </c>
      <c r="AA10" s="25">
        <v>8</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32</v>
      </c>
      <c r="K11" s="41">
        <v>32</v>
      </c>
      <c r="L11" s="41">
        <v>23</v>
      </c>
      <c r="M11" s="41">
        <v>35</v>
      </c>
      <c r="N11" s="41">
        <v>34</v>
      </c>
      <c r="O11" s="41">
        <v>39</v>
      </c>
      <c r="P11" s="41">
        <v>36</v>
      </c>
      <c r="Q11" s="41">
        <v>37</v>
      </c>
      <c r="R11" s="41">
        <v>26</v>
      </c>
      <c r="S11" s="41">
        <v>42</v>
      </c>
      <c r="T11" s="41">
        <v>41</v>
      </c>
      <c r="U11" s="41">
        <v>33</v>
      </c>
      <c r="V11" s="41">
        <v>35</v>
      </c>
      <c r="W11" s="41">
        <v>35</v>
      </c>
      <c r="X11" s="41">
        <v>37</v>
      </c>
      <c r="Y11" s="41">
        <v>34</v>
      </c>
      <c r="Z11" s="41">
        <v>24</v>
      </c>
      <c r="AA11" s="41">
        <v>8</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318</v>
      </c>
      <c r="K13" s="25">
        <v>315</v>
      </c>
      <c r="L13" s="25">
        <v>224</v>
      </c>
      <c r="M13" s="25">
        <v>349</v>
      </c>
      <c r="N13" s="25">
        <v>341</v>
      </c>
      <c r="O13" s="25">
        <v>388</v>
      </c>
      <c r="P13" s="25">
        <v>360</v>
      </c>
      <c r="Q13" s="25">
        <v>364</v>
      </c>
      <c r="R13" s="25">
        <v>260</v>
      </c>
      <c r="S13" s="25">
        <v>418</v>
      </c>
      <c r="T13" s="25">
        <v>411</v>
      </c>
      <c r="U13" s="25">
        <v>328</v>
      </c>
      <c r="V13" s="25">
        <v>354</v>
      </c>
      <c r="W13" s="25">
        <v>351</v>
      </c>
      <c r="X13" s="25">
        <v>373</v>
      </c>
      <c r="Y13" s="25">
        <v>338</v>
      </c>
      <c r="Z13" s="25">
        <v>224</v>
      </c>
      <c r="AA13" s="25">
        <v>86</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0.99417409184372862</v>
      </c>
    </row>
    <row r="14" spans="1:67" s="3" customFormat="1" ht="50.1" customHeight="1" x14ac:dyDescent="0.2">
      <c r="A14" s="132"/>
      <c r="B14" s="133"/>
      <c r="C14" s="128"/>
      <c r="D14" s="129"/>
      <c r="E14" s="128"/>
      <c r="F14" s="130"/>
      <c r="G14" s="131"/>
      <c r="H14" s="27" t="str">
        <f>'PANEL DE CONTROL DISTRITAL'!H13</f>
        <v>Número de trámites aplicados</v>
      </c>
      <c r="I14" s="41">
        <v>0</v>
      </c>
      <c r="J14" s="41">
        <v>318</v>
      </c>
      <c r="K14" s="41">
        <v>315</v>
      </c>
      <c r="L14" s="41">
        <v>225</v>
      </c>
      <c r="M14" s="41">
        <v>349</v>
      </c>
      <c r="N14" s="41">
        <v>341</v>
      </c>
      <c r="O14" s="41">
        <v>389</v>
      </c>
      <c r="P14" s="41">
        <v>361</v>
      </c>
      <c r="Q14" s="41">
        <v>366</v>
      </c>
      <c r="R14" s="41">
        <v>260</v>
      </c>
      <c r="S14" s="41">
        <v>420</v>
      </c>
      <c r="T14" s="41">
        <v>412</v>
      </c>
      <c r="U14" s="41">
        <v>328</v>
      </c>
      <c r="V14" s="41">
        <v>354</v>
      </c>
      <c r="W14" s="41">
        <v>353</v>
      </c>
      <c r="X14" s="41">
        <v>373</v>
      </c>
      <c r="Y14" s="41">
        <v>339</v>
      </c>
      <c r="Z14" s="41">
        <v>247</v>
      </c>
      <c r="AA14" s="41">
        <v>86</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318</v>
      </c>
      <c r="K19" s="25">
        <v>392</v>
      </c>
      <c r="L19" s="25">
        <v>183</v>
      </c>
      <c r="M19" s="25">
        <v>389</v>
      </c>
      <c r="N19" s="25">
        <v>298</v>
      </c>
      <c r="O19" s="25">
        <v>396</v>
      </c>
      <c r="P19" s="25">
        <v>360</v>
      </c>
      <c r="Q19" s="25">
        <v>377</v>
      </c>
      <c r="R19" s="25">
        <v>339</v>
      </c>
      <c r="S19" s="25">
        <v>284</v>
      </c>
      <c r="T19" s="25">
        <v>518</v>
      </c>
      <c r="U19" s="25">
        <v>318</v>
      </c>
      <c r="V19" s="25">
        <v>305</v>
      </c>
      <c r="W19" s="25">
        <v>355</v>
      </c>
      <c r="X19" s="25">
        <v>431</v>
      </c>
      <c r="Y19" s="25">
        <v>362</v>
      </c>
      <c r="Z19" s="25">
        <v>218</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318</v>
      </c>
      <c r="K20" s="41">
        <v>392</v>
      </c>
      <c r="L20" s="41">
        <v>183</v>
      </c>
      <c r="M20" s="41">
        <v>389</v>
      </c>
      <c r="N20" s="41">
        <v>298</v>
      </c>
      <c r="O20" s="41">
        <v>396</v>
      </c>
      <c r="P20" s="41">
        <v>360</v>
      </c>
      <c r="Q20" s="41">
        <v>377</v>
      </c>
      <c r="R20" s="41">
        <v>339</v>
      </c>
      <c r="S20" s="41">
        <v>284</v>
      </c>
      <c r="T20" s="41">
        <v>518</v>
      </c>
      <c r="U20" s="41">
        <v>318</v>
      </c>
      <c r="V20" s="41">
        <v>305</v>
      </c>
      <c r="W20" s="41">
        <v>355</v>
      </c>
      <c r="X20" s="41">
        <v>431</v>
      </c>
      <c r="Y20" s="41">
        <v>362</v>
      </c>
      <c r="Z20" s="41">
        <v>218</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456</v>
      </c>
      <c r="K22" s="25">
        <v>537</v>
      </c>
      <c r="L22" s="25">
        <v>409</v>
      </c>
      <c r="M22" s="25">
        <v>545</v>
      </c>
      <c r="N22" s="25">
        <v>524</v>
      </c>
      <c r="O22" s="25">
        <v>578</v>
      </c>
      <c r="P22" s="25">
        <v>583</v>
      </c>
      <c r="Q22" s="25">
        <v>599</v>
      </c>
      <c r="R22" s="25">
        <v>613</v>
      </c>
      <c r="S22" s="25">
        <v>523</v>
      </c>
      <c r="T22" s="25">
        <v>710</v>
      </c>
      <c r="U22" s="25">
        <v>629</v>
      </c>
      <c r="V22" s="25">
        <v>592</v>
      </c>
      <c r="W22" s="25">
        <v>599</v>
      </c>
      <c r="X22" s="25">
        <v>674</v>
      </c>
      <c r="Y22" s="25">
        <v>664</v>
      </c>
      <c r="Z22" s="25">
        <v>554</v>
      </c>
      <c r="AA22" s="25">
        <v>461</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456</v>
      </c>
      <c r="K23" s="41">
        <v>537</v>
      </c>
      <c r="L23" s="41">
        <v>409</v>
      </c>
      <c r="M23" s="41">
        <v>545</v>
      </c>
      <c r="N23" s="41">
        <v>524</v>
      </c>
      <c r="O23" s="41">
        <v>578</v>
      </c>
      <c r="P23" s="41">
        <v>583</v>
      </c>
      <c r="Q23" s="41">
        <v>599</v>
      </c>
      <c r="R23" s="41">
        <v>613</v>
      </c>
      <c r="S23" s="41">
        <v>523</v>
      </c>
      <c r="T23" s="41">
        <v>710</v>
      </c>
      <c r="U23" s="41">
        <v>629</v>
      </c>
      <c r="V23" s="41">
        <v>592</v>
      </c>
      <c r="W23" s="41">
        <v>599</v>
      </c>
      <c r="X23" s="41">
        <v>674</v>
      </c>
      <c r="Y23" s="41">
        <v>664</v>
      </c>
      <c r="Z23" s="41">
        <v>554</v>
      </c>
      <c r="AA23" s="41">
        <v>461</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344</v>
      </c>
      <c r="K25" s="25">
        <v>311</v>
      </c>
      <c r="L25" s="25">
        <v>311</v>
      </c>
      <c r="M25" s="25">
        <v>349</v>
      </c>
      <c r="N25" s="25">
        <v>319</v>
      </c>
      <c r="O25" s="25">
        <v>342</v>
      </c>
      <c r="P25" s="25">
        <v>351</v>
      </c>
      <c r="Q25" s="25">
        <v>361</v>
      </c>
      <c r="R25" s="25">
        <v>325</v>
      </c>
      <c r="S25" s="25">
        <v>374</v>
      </c>
      <c r="T25" s="25">
        <v>331</v>
      </c>
      <c r="U25" s="25">
        <v>399</v>
      </c>
      <c r="V25" s="25">
        <v>338</v>
      </c>
      <c r="W25" s="25">
        <v>348</v>
      </c>
      <c r="X25" s="25">
        <v>356</v>
      </c>
      <c r="Y25" s="25">
        <v>372</v>
      </c>
      <c r="Z25" s="25">
        <v>328</v>
      </c>
      <c r="AA25" s="25">
        <v>93</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344</v>
      </c>
      <c r="K26" s="41">
        <v>311</v>
      </c>
      <c r="L26" s="41">
        <v>311</v>
      </c>
      <c r="M26" s="41">
        <v>349</v>
      </c>
      <c r="N26" s="41">
        <v>319</v>
      </c>
      <c r="O26" s="41">
        <v>342</v>
      </c>
      <c r="P26" s="41">
        <v>351</v>
      </c>
      <c r="Q26" s="41">
        <v>361</v>
      </c>
      <c r="R26" s="41">
        <v>325</v>
      </c>
      <c r="S26" s="41">
        <v>374</v>
      </c>
      <c r="T26" s="41">
        <v>331</v>
      </c>
      <c r="U26" s="41">
        <v>399</v>
      </c>
      <c r="V26" s="41">
        <v>338</v>
      </c>
      <c r="W26" s="41">
        <v>348</v>
      </c>
      <c r="X26" s="41">
        <v>356</v>
      </c>
      <c r="Y26" s="41">
        <v>372</v>
      </c>
      <c r="Z26" s="41">
        <v>328</v>
      </c>
      <c r="AA26" s="41">
        <v>93</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67">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BC10:BC11"/>
    <mergeCell ref="A1:BC1"/>
    <mergeCell ref="F2:G2"/>
    <mergeCell ref="A4:BC4"/>
    <mergeCell ref="A5:BC5"/>
    <mergeCell ref="A6:A9"/>
    <mergeCell ref="B6:H6"/>
    <mergeCell ref="I6:X6"/>
    <mergeCell ref="BC6:BC9"/>
    <mergeCell ref="I7:BB7"/>
    <mergeCell ref="F10:F11"/>
    <mergeCell ref="G10:G11"/>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21">
      <colorScale>
        <cfvo type="min"/>
        <cfvo type="percentile" val="50"/>
        <cfvo type="max"/>
        <color rgb="FFE98BD7"/>
        <color rgb="FFD5007F"/>
        <color rgb="FF950054"/>
      </colorScale>
    </cfRule>
  </conditionalFormatting>
  <conditionalFormatting sqref="BC10">
    <cfRule type="cellIs" dxfId="645" priority="18" operator="greaterThan">
      <formula>95%</formula>
    </cfRule>
    <cfRule type="cellIs" dxfId="644" priority="19" operator="greaterThanOrEqual">
      <formula>90%</formula>
    </cfRule>
    <cfRule type="cellIs" dxfId="643" priority="20" operator="lessThan">
      <formula>89.99%</formula>
    </cfRule>
  </conditionalFormatting>
  <conditionalFormatting sqref="BC13">
    <cfRule type="cellIs" dxfId="642" priority="15" operator="greaterThan">
      <formula>95%</formula>
    </cfRule>
    <cfRule type="cellIs" dxfId="641" priority="16" operator="greaterThanOrEqual">
      <formula>90%</formula>
    </cfRule>
    <cfRule type="cellIs" dxfId="640" priority="17" operator="lessThan">
      <formula>89.99%</formula>
    </cfRule>
  </conditionalFormatting>
  <conditionalFormatting sqref="BC16">
    <cfRule type="cellIs" dxfId="639" priority="12" operator="greaterThan">
      <formula>95%</formula>
    </cfRule>
    <cfRule type="cellIs" dxfId="638" priority="13" operator="greaterThanOrEqual">
      <formula>90%</formula>
    </cfRule>
    <cfRule type="cellIs" dxfId="637" priority="14" operator="lessThan">
      <formula>89.99%</formula>
    </cfRule>
  </conditionalFormatting>
  <conditionalFormatting sqref="BC19">
    <cfRule type="cellIs" dxfId="636" priority="9" operator="greaterThan">
      <formula>95%</formula>
    </cfRule>
    <cfRule type="cellIs" dxfId="635" priority="10" operator="greaterThanOrEqual">
      <formula>90%</formula>
    </cfRule>
    <cfRule type="cellIs" dxfId="634" priority="11" operator="lessThan">
      <formula>89.99%</formula>
    </cfRule>
  </conditionalFormatting>
  <conditionalFormatting sqref="BC22">
    <cfRule type="cellIs" dxfId="633" priority="1" operator="greaterThanOrEqual">
      <formula>100%</formula>
    </cfRule>
    <cfRule type="cellIs" dxfId="632" priority="2" operator="lessThan">
      <formula>99.99%</formula>
    </cfRule>
  </conditionalFormatting>
  <conditionalFormatting sqref="BC25">
    <cfRule type="cellIs" dxfId="631" priority="3" operator="greaterThan">
      <formula>95%</formula>
    </cfRule>
    <cfRule type="cellIs" dxfId="630" priority="4" operator="greaterThanOrEqual">
      <formula>90%</formula>
    </cfRule>
    <cfRule type="cellIs" dxfId="629" priority="5" operator="lessThan">
      <formula>89.99%</formula>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BO48"/>
  <sheetViews>
    <sheetView showGridLines="0" topLeftCell="V1" zoomScale="85" zoomScaleNormal="85" workbookViewId="0">
      <selection activeCell="I7" sqref="I7:BB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21</v>
      </c>
      <c r="F2" s="113" t="s">
        <v>92</v>
      </c>
      <c r="G2" s="113"/>
      <c r="H2" s="22">
        <v>152151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51</v>
      </c>
      <c r="K10" s="25">
        <v>47</v>
      </c>
      <c r="L10" s="25">
        <v>36</v>
      </c>
      <c r="M10" s="25">
        <v>51</v>
      </c>
      <c r="N10" s="25">
        <v>39</v>
      </c>
      <c r="O10" s="25">
        <v>51</v>
      </c>
      <c r="P10" s="25">
        <v>47</v>
      </c>
      <c r="Q10" s="25">
        <v>44</v>
      </c>
      <c r="R10" s="25">
        <v>31</v>
      </c>
      <c r="S10" s="25">
        <v>57</v>
      </c>
      <c r="T10" s="25">
        <v>72</v>
      </c>
      <c r="U10" s="25">
        <v>52</v>
      </c>
      <c r="V10" s="25">
        <v>67</v>
      </c>
      <c r="W10" s="25">
        <v>64</v>
      </c>
      <c r="X10" s="25">
        <v>63</v>
      </c>
      <c r="Y10" s="25">
        <v>64</v>
      </c>
      <c r="Z10" s="25">
        <v>45</v>
      </c>
      <c r="AA10" s="25">
        <v>12</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IFERROR(SUM(I10:BB10)/SUM(J11:BB11),0)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51</v>
      </c>
      <c r="K11" s="41">
        <v>47</v>
      </c>
      <c r="L11" s="41">
        <v>36</v>
      </c>
      <c r="M11" s="41">
        <v>51</v>
      </c>
      <c r="N11" s="41">
        <v>39</v>
      </c>
      <c r="O11" s="41">
        <v>51</v>
      </c>
      <c r="P11" s="41">
        <v>47</v>
      </c>
      <c r="Q11" s="41">
        <v>44</v>
      </c>
      <c r="R11" s="41">
        <v>31</v>
      </c>
      <c r="S11" s="41">
        <v>57</v>
      </c>
      <c r="T11" s="41">
        <v>72</v>
      </c>
      <c r="U11" s="41">
        <v>52</v>
      </c>
      <c r="V11" s="41">
        <v>67</v>
      </c>
      <c r="W11" s="41">
        <v>64</v>
      </c>
      <c r="X11" s="41">
        <v>63</v>
      </c>
      <c r="Y11" s="41">
        <v>64</v>
      </c>
      <c r="Z11" s="41">
        <v>45</v>
      </c>
      <c r="AA11" s="41">
        <v>12</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513</v>
      </c>
      <c r="K13" s="25">
        <v>458</v>
      </c>
      <c r="L13" s="25">
        <v>360</v>
      </c>
      <c r="M13" s="25">
        <v>503</v>
      </c>
      <c r="N13" s="25">
        <v>389</v>
      </c>
      <c r="O13" s="25">
        <v>506</v>
      </c>
      <c r="P13" s="25">
        <v>474</v>
      </c>
      <c r="Q13" s="25">
        <v>441</v>
      </c>
      <c r="R13" s="25">
        <v>311</v>
      </c>
      <c r="S13" s="25">
        <v>570</v>
      </c>
      <c r="T13" s="25">
        <v>725</v>
      </c>
      <c r="U13" s="25">
        <v>525</v>
      </c>
      <c r="V13" s="25">
        <v>667</v>
      </c>
      <c r="W13" s="25">
        <v>635</v>
      </c>
      <c r="X13" s="25">
        <v>622</v>
      </c>
      <c r="Y13" s="25">
        <v>641</v>
      </c>
      <c r="Z13" s="25">
        <v>453</v>
      </c>
      <c r="AA13" s="25">
        <v>123</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0.9963124371438149</v>
      </c>
    </row>
    <row r="14" spans="1:67" s="3" customFormat="1" ht="50.1" customHeight="1" x14ac:dyDescent="0.2">
      <c r="A14" s="132"/>
      <c r="B14" s="133"/>
      <c r="C14" s="128"/>
      <c r="D14" s="129"/>
      <c r="E14" s="128"/>
      <c r="F14" s="130"/>
      <c r="G14" s="131"/>
      <c r="H14" s="27" t="str">
        <f>'PANEL DE CONTROL DISTRITAL'!H13</f>
        <v>Número de trámites aplicados</v>
      </c>
      <c r="I14" s="41">
        <v>0</v>
      </c>
      <c r="J14" s="41">
        <v>514</v>
      </c>
      <c r="K14" s="41">
        <v>461</v>
      </c>
      <c r="L14" s="41">
        <v>361</v>
      </c>
      <c r="M14" s="41">
        <v>506</v>
      </c>
      <c r="N14" s="41">
        <v>391</v>
      </c>
      <c r="O14" s="41">
        <v>509</v>
      </c>
      <c r="P14" s="41">
        <v>475</v>
      </c>
      <c r="Q14" s="41">
        <v>444</v>
      </c>
      <c r="R14" s="41">
        <v>313</v>
      </c>
      <c r="S14" s="41">
        <v>574</v>
      </c>
      <c r="T14" s="41">
        <v>725</v>
      </c>
      <c r="U14" s="41">
        <v>525</v>
      </c>
      <c r="V14" s="41">
        <v>667</v>
      </c>
      <c r="W14" s="41">
        <v>637</v>
      </c>
      <c r="X14" s="41">
        <v>625</v>
      </c>
      <c r="Y14" s="41">
        <v>644</v>
      </c>
      <c r="Z14" s="41">
        <v>455</v>
      </c>
      <c r="AA14" s="41">
        <v>123</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511</v>
      </c>
      <c r="K19" s="25">
        <v>600</v>
      </c>
      <c r="L19" s="25">
        <v>291</v>
      </c>
      <c r="M19" s="25">
        <v>566</v>
      </c>
      <c r="N19" s="25">
        <v>297</v>
      </c>
      <c r="O19" s="25">
        <v>504</v>
      </c>
      <c r="P19" s="25">
        <v>402</v>
      </c>
      <c r="Q19" s="25">
        <v>648</v>
      </c>
      <c r="R19" s="25">
        <v>327</v>
      </c>
      <c r="S19" s="25">
        <v>430</v>
      </c>
      <c r="T19" s="25">
        <v>569</v>
      </c>
      <c r="U19" s="25">
        <v>581</v>
      </c>
      <c r="V19" s="25">
        <v>786</v>
      </c>
      <c r="W19" s="25">
        <v>502</v>
      </c>
      <c r="X19" s="25">
        <v>785</v>
      </c>
      <c r="Y19" s="25">
        <v>621</v>
      </c>
      <c r="Z19" s="25">
        <v>391</v>
      </c>
      <c r="AA19" s="25">
        <v>0</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511</v>
      </c>
      <c r="K20" s="41">
        <v>600</v>
      </c>
      <c r="L20" s="41">
        <v>291</v>
      </c>
      <c r="M20" s="41">
        <v>566</v>
      </c>
      <c r="N20" s="41">
        <v>297</v>
      </c>
      <c r="O20" s="41">
        <v>504</v>
      </c>
      <c r="P20" s="41">
        <v>402</v>
      </c>
      <c r="Q20" s="41">
        <v>648</v>
      </c>
      <c r="R20" s="41">
        <v>327</v>
      </c>
      <c r="S20" s="41">
        <v>430</v>
      </c>
      <c r="T20" s="41">
        <v>569</v>
      </c>
      <c r="U20" s="41">
        <v>581</v>
      </c>
      <c r="V20" s="41">
        <v>786</v>
      </c>
      <c r="W20" s="41">
        <v>502</v>
      </c>
      <c r="X20" s="41">
        <v>785</v>
      </c>
      <c r="Y20" s="41">
        <v>621</v>
      </c>
      <c r="Z20" s="41">
        <v>391</v>
      </c>
      <c r="AA20" s="41">
        <v>0</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756</v>
      </c>
      <c r="K22" s="25">
        <v>859</v>
      </c>
      <c r="L22" s="25">
        <v>716</v>
      </c>
      <c r="M22" s="25">
        <v>865</v>
      </c>
      <c r="N22" s="25">
        <v>692</v>
      </c>
      <c r="O22" s="25">
        <v>784</v>
      </c>
      <c r="P22" s="25">
        <v>677</v>
      </c>
      <c r="Q22" s="25">
        <v>862</v>
      </c>
      <c r="R22" s="25">
        <v>799</v>
      </c>
      <c r="S22" s="25">
        <v>728</v>
      </c>
      <c r="T22" s="25">
        <v>874</v>
      </c>
      <c r="U22" s="25">
        <v>856</v>
      </c>
      <c r="V22" s="25">
        <v>1047</v>
      </c>
      <c r="W22" s="25">
        <v>898</v>
      </c>
      <c r="X22" s="25">
        <v>1129</v>
      </c>
      <c r="Y22" s="25">
        <v>1066</v>
      </c>
      <c r="Z22" s="25">
        <v>874</v>
      </c>
      <c r="AA22" s="25">
        <v>713</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756</v>
      </c>
      <c r="K23" s="41">
        <v>859</v>
      </c>
      <c r="L23" s="41">
        <v>716</v>
      </c>
      <c r="M23" s="41">
        <v>865</v>
      </c>
      <c r="N23" s="41">
        <v>692</v>
      </c>
      <c r="O23" s="41">
        <v>784</v>
      </c>
      <c r="P23" s="41">
        <v>677</v>
      </c>
      <c r="Q23" s="41">
        <v>862</v>
      </c>
      <c r="R23" s="41">
        <v>799</v>
      </c>
      <c r="S23" s="41">
        <v>728</v>
      </c>
      <c r="T23" s="41">
        <v>874</v>
      </c>
      <c r="U23" s="41">
        <v>856</v>
      </c>
      <c r="V23" s="41">
        <v>1047</v>
      </c>
      <c r="W23" s="41">
        <v>898</v>
      </c>
      <c r="X23" s="41">
        <v>1129</v>
      </c>
      <c r="Y23" s="41">
        <v>1066</v>
      </c>
      <c r="Z23" s="41">
        <v>874</v>
      </c>
      <c r="AA23" s="41">
        <v>713</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15"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542</v>
      </c>
      <c r="K25" s="25">
        <v>497</v>
      </c>
      <c r="L25" s="25">
        <v>434</v>
      </c>
      <c r="M25" s="25">
        <v>417</v>
      </c>
      <c r="N25" s="25">
        <v>470</v>
      </c>
      <c r="O25" s="25">
        <v>412</v>
      </c>
      <c r="P25" s="25">
        <v>505</v>
      </c>
      <c r="Q25" s="25">
        <v>463</v>
      </c>
      <c r="R25" s="25">
        <v>390</v>
      </c>
      <c r="S25" s="25">
        <v>501</v>
      </c>
      <c r="T25" s="25">
        <v>423</v>
      </c>
      <c r="U25" s="25">
        <v>599</v>
      </c>
      <c r="V25" s="25">
        <v>592</v>
      </c>
      <c r="W25" s="25">
        <v>651</v>
      </c>
      <c r="X25" s="25">
        <v>554</v>
      </c>
      <c r="Y25" s="25">
        <v>684</v>
      </c>
      <c r="Z25" s="25">
        <v>578</v>
      </c>
      <c r="AA25" s="25">
        <v>161</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0.99954939731891401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543</v>
      </c>
      <c r="K26" s="41">
        <v>497</v>
      </c>
      <c r="L26" s="41">
        <v>435</v>
      </c>
      <c r="M26" s="41">
        <v>417</v>
      </c>
      <c r="N26" s="41">
        <v>470</v>
      </c>
      <c r="O26" s="41">
        <v>412</v>
      </c>
      <c r="P26" s="41">
        <v>507</v>
      </c>
      <c r="Q26" s="41">
        <v>463</v>
      </c>
      <c r="R26" s="41">
        <v>390</v>
      </c>
      <c r="S26" s="41">
        <v>501</v>
      </c>
      <c r="T26" s="41">
        <v>423</v>
      </c>
      <c r="U26" s="41">
        <v>599</v>
      </c>
      <c r="V26" s="41">
        <v>592</v>
      </c>
      <c r="W26" s="41">
        <v>651</v>
      </c>
      <c r="X26" s="41">
        <v>554</v>
      </c>
      <c r="Y26" s="41">
        <v>684</v>
      </c>
      <c r="Z26" s="41">
        <v>578</v>
      </c>
      <c r="AA26" s="41">
        <v>161</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22">
      <colorScale>
        <cfvo type="min"/>
        <cfvo type="percentile" val="50"/>
        <cfvo type="max"/>
        <color rgb="FFE98BD7"/>
        <color rgb="FFD5007F"/>
        <color rgb="FF950054"/>
      </colorScale>
    </cfRule>
  </conditionalFormatting>
  <conditionalFormatting sqref="BC10">
    <cfRule type="cellIs" dxfId="628" priority="18" operator="greaterThan">
      <formula>95%</formula>
    </cfRule>
    <cfRule type="cellIs" dxfId="627" priority="19" operator="greaterThanOrEqual">
      <formula>90%</formula>
    </cfRule>
    <cfRule type="cellIs" dxfId="626" priority="20" operator="lessThan">
      <formula>89.99%</formula>
    </cfRule>
  </conditionalFormatting>
  <conditionalFormatting sqref="BC13">
    <cfRule type="cellIs" dxfId="625" priority="15" operator="greaterThan">
      <formula>95%</formula>
    </cfRule>
    <cfRule type="cellIs" dxfId="624" priority="16" operator="greaterThanOrEqual">
      <formula>90%</formula>
    </cfRule>
    <cfRule type="cellIs" dxfId="623" priority="17" operator="lessThan">
      <formula>89.99%</formula>
    </cfRule>
  </conditionalFormatting>
  <conditionalFormatting sqref="BC16">
    <cfRule type="cellIs" dxfId="622" priority="12" operator="greaterThan">
      <formula>95%</formula>
    </cfRule>
    <cfRule type="cellIs" dxfId="621" priority="13" operator="greaterThanOrEqual">
      <formula>90%</formula>
    </cfRule>
    <cfRule type="cellIs" dxfId="620" priority="14" operator="lessThan">
      <formula>89.99%</formula>
    </cfRule>
  </conditionalFormatting>
  <conditionalFormatting sqref="BC19">
    <cfRule type="cellIs" dxfId="619" priority="9" operator="greaterThan">
      <formula>95%</formula>
    </cfRule>
    <cfRule type="cellIs" dxfId="618" priority="10" operator="greaterThanOrEqual">
      <formula>90%</formula>
    </cfRule>
    <cfRule type="cellIs" dxfId="617" priority="11" operator="lessThan">
      <formula>89.99%</formula>
    </cfRule>
  </conditionalFormatting>
  <conditionalFormatting sqref="BC22">
    <cfRule type="cellIs" dxfId="616" priority="1" operator="greaterThanOrEqual">
      <formula>100%</formula>
    </cfRule>
    <cfRule type="cellIs" dxfId="615" priority="2" operator="lessThan">
      <formula>99.99%</formula>
    </cfRule>
  </conditionalFormatting>
  <conditionalFormatting sqref="BC25">
    <cfRule type="cellIs" dxfId="614" priority="3" operator="greaterThan">
      <formula>95%</formula>
    </cfRule>
    <cfRule type="cellIs" dxfId="613" priority="4" operator="greaterThanOrEqual">
      <formula>90%</formula>
    </cfRule>
    <cfRule type="cellIs" dxfId="612" priority="5" operator="lessThan">
      <formula>89.99%</formula>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3240-3601-4585-ADE9-3132480E0434}">
  <sheetPr>
    <tabColor rgb="FFFFFF00"/>
  </sheetPr>
  <dimension ref="A1:BN48"/>
  <sheetViews>
    <sheetView showGridLines="0" topLeftCell="Z14" zoomScale="85" zoomScaleNormal="85" workbookViewId="0">
      <selection activeCell="I7" sqref="I7:BA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3" width="10.7109375" style="1" customWidth="1"/>
    <col min="54" max="54" width="22.7109375" style="1" customWidth="1"/>
    <col min="55" max="16384" width="11.42578125" style="1"/>
  </cols>
  <sheetData>
    <row r="1" spans="1:66"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row>
    <row r="2" spans="1:66" ht="33.75" customHeight="1" x14ac:dyDescent="0.2">
      <c r="A2" s="12"/>
      <c r="B2" s="12"/>
      <c r="C2" s="12"/>
      <c r="D2" s="9" t="s">
        <v>91</v>
      </c>
      <c r="E2" s="9">
        <v>21</v>
      </c>
      <c r="F2" s="113" t="s">
        <v>92</v>
      </c>
      <c r="G2" s="113"/>
      <c r="H2" s="22">
        <v>152152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57"/>
      <c r="BC2" s="17"/>
    </row>
    <row r="3" spans="1:66"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row>
    <row r="4" spans="1:66"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1"/>
      <c r="BD4" s="20"/>
    </row>
    <row r="5" spans="1:66"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4"/>
    </row>
    <row r="6" spans="1:66"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152" t="s">
        <v>95</v>
      </c>
    </row>
    <row r="7" spans="1:66"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5"/>
      <c r="BB7" s="152"/>
    </row>
    <row r="8" spans="1:66"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152"/>
    </row>
    <row r="9" spans="1:66"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152"/>
    </row>
    <row r="10" spans="1:66"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17</v>
      </c>
      <c r="K10" s="25">
        <v>11</v>
      </c>
      <c r="L10" s="25">
        <v>10</v>
      </c>
      <c r="M10" s="25">
        <v>13</v>
      </c>
      <c r="N10" s="25">
        <v>10</v>
      </c>
      <c r="O10" s="25">
        <v>19</v>
      </c>
      <c r="P10" s="25">
        <v>15</v>
      </c>
      <c r="Q10" s="25">
        <v>13</v>
      </c>
      <c r="R10" s="25">
        <v>14</v>
      </c>
      <c r="S10" s="25">
        <v>12</v>
      </c>
      <c r="T10" s="25">
        <v>20</v>
      </c>
      <c r="U10" s="25">
        <v>10</v>
      </c>
      <c r="V10" s="25">
        <v>20</v>
      </c>
      <c r="W10" s="25">
        <v>16</v>
      </c>
      <c r="X10" s="25">
        <v>12</v>
      </c>
      <c r="Y10" s="25">
        <v>14</v>
      </c>
      <c r="Z10" s="25">
        <v>4</v>
      </c>
      <c r="AA10" s="25">
        <v>2</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121">
        <f>IFERROR(SUM(I10:BA10)/SUM(I11:BA11),0)</f>
        <v>1</v>
      </c>
    </row>
    <row r="11" spans="1:66" s="2" customFormat="1" ht="50.1" customHeight="1" x14ac:dyDescent="0.2">
      <c r="A11" s="132"/>
      <c r="B11" s="133"/>
      <c r="C11" s="128"/>
      <c r="D11" s="129"/>
      <c r="E11" s="128"/>
      <c r="F11" s="130"/>
      <c r="G11" s="131"/>
      <c r="H11" s="27" t="str">
        <f>'PANEL DE CONTROL DISTRITAL'!H10</f>
        <v>Fichas revisadas en la muestra del 10%</v>
      </c>
      <c r="I11" s="41">
        <v>0</v>
      </c>
      <c r="J11" s="41">
        <v>17</v>
      </c>
      <c r="K11" s="41">
        <v>11</v>
      </c>
      <c r="L11" s="41">
        <v>10</v>
      </c>
      <c r="M11" s="41">
        <v>13</v>
      </c>
      <c r="N11" s="41">
        <v>10</v>
      </c>
      <c r="O11" s="41">
        <v>19</v>
      </c>
      <c r="P11" s="41">
        <v>15</v>
      </c>
      <c r="Q11" s="41">
        <v>13</v>
      </c>
      <c r="R11" s="41">
        <v>14</v>
      </c>
      <c r="S11" s="41">
        <v>12</v>
      </c>
      <c r="T11" s="41">
        <v>20</v>
      </c>
      <c r="U11" s="41">
        <v>10</v>
      </c>
      <c r="V11" s="41">
        <v>20</v>
      </c>
      <c r="W11" s="41">
        <v>16</v>
      </c>
      <c r="X11" s="41">
        <v>12</v>
      </c>
      <c r="Y11" s="41">
        <v>14</v>
      </c>
      <c r="Z11" s="41">
        <v>4</v>
      </c>
      <c r="AA11" s="41">
        <v>2</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121"/>
    </row>
    <row r="12" spans="1:66"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42"/>
      <c r="BD12" s="42"/>
      <c r="BE12" s="42"/>
      <c r="BF12" s="42"/>
      <c r="BG12" s="42"/>
      <c r="BH12" s="42"/>
      <c r="BI12" s="42"/>
      <c r="BJ12" s="42"/>
      <c r="BK12" s="42"/>
      <c r="BL12" s="42"/>
      <c r="BM12" s="42"/>
      <c r="BN12" s="42"/>
    </row>
    <row r="13" spans="1:66"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173</v>
      </c>
      <c r="K13" s="25">
        <v>114</v>
      </c>
      <c r="L13" s="25">
        <v>95</v>
      </c>
      <c r="M13" s="25">
        <v>137</v>
      </c>
      <c r="N13" s="25">
        <v>103</v>
      </c>
      <c r="O13" s="25">
        <v>192</v>
      </c>
      <c r="P13" s="25">
        <v>157</v>
      </c>
      <c r="Q13" s="25">
        <v>137</v>
      </c>
      <c r="R13" s="25">
        <v>140</v>
      </c>
      <c r="S13" s="25">
        <v>123</v>
      </c>
      <c r="T13" s="25">
        <v>203</v>
      </c>
      <c r="U13" s="25">
        <v>97</v>
      </c>
      <c r="V13" s="25">
        <v>206</v>
      </c>
      <c r="W13" s="25">
        <v>167</v>
      </c>
      <c r="X13" s="25">
        <v>125</v>
      </c>
      <c r="Y13" s="25">
        <v>140</v>
      </c>
      <c r="Z13" s="25">
        <v>42</v>
      </c>
      <c r="AA13" s="25">
        <v>18</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121">
        <f>IFERROR(SUM(I13:BA13)/SUM(I14:BA14),0)</f>
        <v>0.99663441312578882</v>
      </c>
    </row>
    <row r="14" spans="1:66" s="3" customFormat="1" ht="50.1" customHeight="1" x14ac:dyDescent="0.2">
      <c r="A14" s="132"/>
      <c r="B14" s="133"/>
      <c r="C14" s="128"/>
      <c r="D14" s="129"/>
      <c r="E14" s="128"/>
      <c r="F14" s="130"/>
      <c r="G14" s="131"/>
      <c r="H14" s="27" t="str">
        <f>'PANEL DE CONTROL DISTRITAL'!H13</f>
        <v>Número de trámites aplicados</v>
      </c>
      <c r="I14" s="41">
        <v>0</v>
      </c>
      <c r="J14" s="41">
        <v>173</v>
      </c>
      <c r="K14" s="41">
        <v>114</v>
      </c>
      <c r="L14" s="41">
        <v>95</v>
      </c>
      <c r="M14" s="41">
        <v>139</v>
      </c>
      <c r="N14" s="41">
        <v>104</v>
      </c>
      <c r="O14" s="41">
        <v>193</v>
      </c>
      <c r="P14" s="41">
        <v>158</v>
      </c>
      <c r="Q14" s="41">
        <v>138</v>
      </c>
      <c r="R14" s="41">
        <v>140</v>
      </c>
      <c r="S14" s="41">
        <v>123</v>
      </c>
      <c r="T14" s="41">
        <v>203</v>
      </c>
      <c r="U14" s="41">
        <v>97</v>
      </c>
      <c r="V14" s="41">
        <v>206</v>
      </c>
      <c r="W14" s="41">
        <v>167</v>
      </c>
      <c r="X14" s="41">
        <v>126</v>
      </c>
      <c r="Y14" s="41">
        <v>140</v>
      </c>
      <c r="Z14" s="41">
        <v>43</v>
      </c>
      <c r="AA14" s="41">
        <v>18</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121"/>
    </row>
    <row r="15" spans="1:66"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42"/>
      <c r="BD15" s="42"/>
      <c r="BE15" s="42"/>
      <c r="BF15" s="42"/>
      <c r="BG15" s="42"/>
      <c r="BH15" s="42"/>
      <c r="BI15" s="42"/>
      <c r="BJ15" s="42"/>
      <c r="BK15" s="42"/>
      <c r="BL15" s="42"/>
      <c r="BM15" s="42"/>
      <c r="BN15" s="42"/>
    </row>
    <row r="16" spans="1:66"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121">
        <f>IFERROR(SUM(I16:BA16)/SUM(I17:BA17),1)</f>
        <v>1</v>
      </c>
    </row>
    <row r="17" spans="1:66"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121"/>
    </row>
    <row r="18" spans="1:66"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42"/>
      <c r="BD18" s="42"/>
      <c r="BE18" s="42"/>
      <c r="BF18" s="42"/>
      <c r="BG18" s="42"/>
      <c r="BH18" s="42"/>
      <c r="BI18" s="42"/>
      <c r="BJ18" s="42"/>
      <c r="BK18" s="42"/>
      <c r="BL18" s="42"/>
      <c r="BM18" s="42"/>
      <c r="BN18" s="42"/>
    </row>
    <row r="19" spans="1:66"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73</v>
      </c>
      <c r="K19" s="25">
        <v>208</v>
      </c>
      <c r="L19" s="25">
        <v>81</v>
      </c>
      <c r="M19" s="25">
        <v>153</v>
      </c>
      <c r="N19" s="25">
        <v>110</v>
      </c>
      <c r="O19" s="25">
        <v>127</v>
      </c>
      <c r="P19" s="25">
        <v>185</v>
      </c>
      <c r="Q19" s="25">
        <v>85</v>
      </c>
      <c r="R19" s="25">
        <v>210</v>
      </c>
      <c r="S19" s="25">
        <v>171</v>
      </c>
      <c r="T19" s="25">
        <v>144</v>
      </c>
      <c r="U19" s="25">
        <v>129</v>
      </c>
      <c r="V19" s="25">
        <v>155</v>
      </c>
      <c r="W19" s="25">
        <v>152</v>
      </c>
      <c r="X19" s="25">
        <v>179</v>
      </c>
      <c r="Y19" s="25">
        <v>123</v>
      </c>
      <c r="Z19" s="25">
        <v>94</v>
      </c>
      <c r="AA19" s="25">
        <v>26</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121">
        <f>IFERROR(SUM(I19:BA19)/SUM(I20:BA20),0)</f>
        <v>1</v>
      </c>
    </row>
    <row r="20" spans="1:66" s="3" customFormat="1" ht="50.1" customHeight="1" x14ac:dyDescent="0.2">
      <c r="A20" s="132"/>
      <c r="B20" s="133"/>
      <c r="C20" s="128"/>
      <c r="D20" s="129"/>
      <c r="E20" s="128"/>
      <c r="F20" s="130"/>
      <c r="G20" s="131"/>
      <c r="H20" s="27" t="str">
        <f>'PANEL DE CONTROL DISTRITAL'!H19</f>
        <v xml:space="preserve">Credenciales recibidas </v>
      </c>
      <c r="I20" s="41">
        <v>0</v>
      </c>
      <c r="J20" s="41">
        <v>73</v>
      </c>
      <c r="K20" s="41">
        <v>208</v>
      </c>
      <c r="L20" s="41">
        <v>81</v>
      </c>
      <c r="M20" s="41">
        <v>153</v>
      </c>
      <c r="N20" s="41">
        <v>110</v>
      </c>
      <c r="O20" s="41">
        <v>127</v>
      </c>
      <c r="P20" s="41">
        <v>185</v>
      </c>
      <c r="Q20" s="41">
        <v>85</v>
      </c>
      <c r="R20" s="41">
        <v>210</v>
      </c>
      <c r="S20" s="41">
        <v>171</v>
      </c>
      <c r="T20" s="41">
        <v>144</v>
      </c>
      <c r="U20" s="41">
        <v>129</v>
      </c>
      <c r="V20" s="41">
        <v>155</v>
      </c>
      <c r="W20" s="41">
        <v>152</v>
      </c>
      <c r="X20" s="41">
        <v>179</v>
      </c>
      <c r="Y20" s="41">
        <v>123</v>
      </c>
      <c r="Z20" s="41">
        <v>94</v>
      </c>
      <c r="AA20" s="41">
        <v>26</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121"/>
    </row>
    <row r="21" spans="1:66"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2"/>
      <c r="BC21" s="42"/>
      <c r="BD21" s="42"/>
      <c r="BE21" s="42"/>
      <c r="BF21" s="42"/>
      <c r="BG21" s="42"/>
      <c r="BH21" s="42"/>
      <c r="BI21" s="42"/>
      <c r="BJ21" s="42"/>
      <c r="BK21" s="42"/>
      <c r="BL21" s="42"/>
      <c r="BM21" s="42"/>
      <c r="BN21" s="42"/>
    </row>
    <row r="22" spans="1:66"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266</v>
      </c>
      <c r="K22" s="25">
        <v>305</v>
      </c>
      <c r="L22" s="25">
        <v>338</v>
      </c>
      <c r="M22" s="25">
        <v>344</v>
      </c>
      <c r="N22" s="25">
        <v>359</v>
      </c>
      <c r="O22" s="25">
        <v>285</v>
      </c>
      <c r="P22" s="25">
        <v>348</v>
      </c>
      <c r="Q22" s="25">
        <v>357</v>
      </c>
      <c r="R22" s="25">
        <v>389</v>
      </c>
      <c r="S22" s="25">
        <v>410</v>
      </c>
      <c r="T22" s="25">
        <v>370</v>
      </c>
      <c r="U22" s="25">
        <v>386</v>
      </c>
      <c r="V22" s="25">
        <v>417</v>
      </c>
      <c r="W22" s="25">
        <v>393</v>
      </c>
      <c r="X22" s="25">
        <v>390</v>
      </c>
      <c r="Y22" s="25">
        <v>287</v>
      </c>
      <c r="Z22" s="25">
        <v>251</v>
      </c>
      <c r="AA22" s="25">
        <v>239</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121">
        <f>IFERROR(SUM(I22:BA22)/SUM(I23:BA23),0)</f>
        <v>1</v>
      </c>
    </row>
    <row r="23" spans="1:66" s="3" customFormat="1" ht="50.1" customHeight="1" x14ac:dyDescent="0.2">
      <c r="A23" s="132"/>
      <c r="B23" s="133"/>
      <c r="C23" s="128"/>
      <c r="D23" s="129"/>
      <c r="E23" s="128"/>
      <c r="F23" s="130"/>
      <c r="G23" s="131"/>
      <c r="H23" s="27" t="str">
        <f>'PANEL DE CONTROL DISTRITAL'!H22</f>
        <v>Credenciales disponibles registradas en SIIRFE</v>
      </c>
      <c r="I23" s="41">
        <v>0</v>
      </c>
      <c r="J23" s="41">
        <v>266</v>
      </c>
      <c r="K23" s="41">
        <v>305</v>
      </c>
      <c r="L23" s="41">
        <v>338</v>
      </c>
      <c r="M23" s="41">
        <v>344</v>
      </c>
      <c r="N23" s="41">
        <v>359</v>
      </c>
      <c r="O23" s="41">
        <v>285</v>
      </c>
      <c r="P23" s="41">
        <v>348</v>
      </c>
      <c r="Q23" s="41">
        <v>357</v>
      </c>
      <c r="R23" s="41">
        <v>389</v>
      </c>
      <c r="S23" s="41">
        <v>410</v>
      </c>
      <c r="T23" s="41">
        <v>370</v>
      </c>
      <c r="U23" s="41">
        <v>386</v>
      </c>
      <c r="V23" s="41">
        <v>417</v>
      </c>
      <c r="W23" s="41">
        <v>393</v>
      </c>
      <c r="X23" s="41">
        <v>390</v>
      </c>
      <c r="Y23" s="41">
        <v>287</v>
      </c>
      <c r="Z23" s="41">
        <v>251</v>
      </c>
      <c r="AA23" s="41">
        <v>239</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121"/>
    </row>
    <row r="24" spans="1:66" s="4" customFormat="1" ht="15"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row>
    <row r="25" spans="1:66"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297</v>
      </c>
      <c r="K25" s="25">
        <v>169</v>
      </c>
      <c r="L25" s="25">
        <v>48</v>
      </c>
      <c r="M25" s="25">
        <v>147</v>
      </c>
      <c r="N25" s="25">
        <v>95</v>
      </c>
      <c r="O25" s="25">
        <v>201</v>
      </c>
      <c r="P25" s="25">
        <v>122</v>
      </c>
      <c r="Q25" s="25">
        <v>76</v>
      </c>
      <c r="R25" s="25">
        <v>178</v>
      </c>
      <c r="S25" s="25">
        <v>150</v>
      </c>
      <c r="T25" s="25">
        <v>184</v>
      </c>
      <c r="U25" s="25">
        <v>113</v>
      </c>
      <c r="V25" s="25">
        <v>120</v>
      </c>
      <c r="W25" s="25">
        <v>176</v>
      </c>
      <c r="X25" s="25">
        <v>182</v>
      </c>
      <c r="Y25" s="25">
        <v>226</v>
      </c>
      <c r="Z25" s="25">
        <v>128</v>
      </c>
      <c r="AA25" s="25">
        <v>38</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121">
        <f>IFERROR(SUM(I25:BA25)/SUM(I26:BA26),0)</f>
        <v>1</v>
      </c>
    </row>
    <row r="26" spans="1:66" ht="50.1" customHeight="1" x14ac:dyDescent="0.2">
      <c r="A26" s="132"/>
      <c r="B26" s="133"/>
      <c r="C26" s="128"/>
      <c r="D26" s="129"/>
      <c r="E26" s="128"/>
      <c r="F26" s="130"/>
      <c r="G26" s="131"/>
      <c r="H26" s="27" t="str">
        <f>'PANEL DE CONTROL DISTRITAL'!H25</f>
        <v>Total de ciudadanas y ciudadanos que acuden al MAC a recoger su credencial</v>
      </c>
      <c r="I26" s="41">
        <v>0</v>
      </c>
      <c r="J26" s="41">
        <v>297</v>
      </c>
      <c r="K26" s="41">
        <v>169</v>
      </c>
      <c r="L26" s="41">
        <v>48</v>
      </c>
      <c r="M26" s="41">
        <v>147</v>
      </c>
      <c r="N26" s="41">
        <v>95</v>
      </c>
      <c r="O26" s="41">
        <v>201</v>
      </c>
      <c r="P26" s="41">
        <v>122</v>
      </c>
      <c r="Q26" s="41">
        <v>76</v>
      </c>
      <c r="R26" s="41">
        <v>178</v>
      </c>
      <c r="S26" s="41">
        <v>150</v>
      </c>
      <c r="T26" s="41">
        <v>184</v>
      </c>
      <c r="U26" s="41">
        <v>113</v>
      </c>
      <c r="V26" s="41">
        <v>120</v>
      </c>
      <c r="W26" s="41">
        <v>176</v>
      </c>
      <c r="X26" s="41">
        <v>182</v>
      </c>
      <c r="Y26" s="41">
        <v>226</v>
      </c>
      <c r="Z26" s="41">
        <v>128</v>
      </c>
      <c r="AA26" s="41">
        <v>38</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121"/>
    </row>
    <row r="27" spans="1:66"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14"/>
    </row>
    <row r="28" spans="1:66" ht="15.75" customHeight="1" x14ac:dyDescent="0.2">
      <c r="H28" s="55"/>
    </row>
    <row r="29" spans="1:66" ht="15.75" customHeight="1" x14ac:dyDescent="0.2">
      <c r="H29" s="55"/>
      <c r="I29" s="122" t="s">
        <v>143</v>
      </c>
      <c r="J29" s="122"/>
      <c r="K29" s="122"/>
      <c r="L29" s="122"/>
    </row>
    <row r="30" spans="1:66" ht="15.75" customHeight="1" x14ac:dyDescent="0.2">
      <c r="H30" s="55"/>
      <c r="I30" s="28"/>
      <c r="J30" s="59" t="s">
        <v>144</v>
      </c>
      <c r="K30" s="29"/>
      <c r="L30" s="29"/>
    </row>
    <row r="31" spans="1:66" ht="39" customHeight="1" x14ac:dyDescent="0.2">
      <c r="H31" s="55"/>
      <c r="I31" s="30"/>
      <c r="J31" s="29" t="s">
        <v>145</v>
      </c>
      <c r="K31" s="29"/>
      <c r="L31" s="29"/>
    </row>
    <row r="32" spans="1:66"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B13:BB14"/>
    <mergeCell ref="E10:E11"/>
    <mergeCell ref="BB6:BB9"/>
    <mergeCell ref="B7:D7"/>
    <mergeCell ref="B8:X8"/>
    <mergeCell ref="BB10:BB11"/>
    <mergeCell ref="F10:F11"/>
    <mergeCell ref="A1:BB1"/>
    <mergeCell ref="F2:G2"/>
    <mergeCell ref="A4:BB4"/>
    <mergeCell ref="A5:BB5"/>
    <mergeCell ref="E7:H7"/>
    <mergeCell ref="A6:A9"/>
    <mergeCell ref="B6:H6"/>
    <mergeCell ref="I6:X6"/>
    <mergeCell ref="I7:BA7"/>
    <mergeCell ref="C16:C17"/>
    <mergeCell ref="D16:D17"/>
    <mergeCell ref="E16:E17"/>
    <mergeCell ref="A10:A11"/>
    <mergeCell ref="B10:B11"/>
    <mergeCell ref="C10:C11"/>
    <mergeCell ref="D10:D11"/>
    <mergeCell ref="A15:BB15"/>
    <mergeCell ref="A12:BB12"/>
    <mergeCell ref="A13:A14"/>
    <mergeCell ref="B13:B14"/>
    <mergeCell ref="C13:C14"/>
    <mergeCell ref="D13:D14"/>
    <mergeCell ref="E13:E14"/>
    <mergeCell ref="F13:F14"/>
    <mergeCell ref="G13:G14"/>
    <mergeCell ref="F16:F17"/>
    <mergeCell ref="G16:G17"/>
    <mergeCell ref="BB16:BB17"/>
    <mergeCell ref="E22:E23"/>
    <mergeCell ref="F22:F23"/>
    <mergeCell ref="A18:BB18"/>
    <mergeCell ref="A19:A20"/>
    <mergeCell ref="B19:B20"/>
    <mergeCell ref="C19:C20"/>
    <mergeCell ref="D19:D20"/>
    <mergeCell ref="E19:E20"/>
    <mergeCell ref="F19:F20"/>
    <mergeCell ref="G19:G20"/>
    <mergeCell ref="BB19:BB20"/>
    <mergeCell ref="A16:A17"/>
    <mergeCell ref="B16:B17"/>
    <mergeCell ref="B36:G37"/>
    <mergeCell ref="H36:M37"/>
    <mergeCell ref="G22:G23"/>
    <mergeCell ref="BB22:BB23"/>
    <mergeCell ref="A24:BB24"/>
    <mergeCell ref="A25:A26"/>
    <mergeCell ref="B25:B26"/>
    <mergeCell ref="C25:C26"/>
    <mergeCell ref="D25:D26"/>
    <mergeCell ref="E25:E26"/>
    <mergeCell ref="F25:F26"/>
    <mergeCell ref="G25:G26"/>
    <mergeCell ref="A22:A23"/>
    <mergeCell ref="B22:B23"/>
    <mergeCell ref="C22:C23"/>
    <mergeCell ref="D22:D23"/>
    <mergeCell ref="BB25:BB26"/>
    <mergeCell ref="I29:L29"/>
    <mergeCell ref="B34:M34"/>
    <mergeCell ref="B35:G35"/>
    <mergeCell ref="H35:M35"/>
  </mergeCells>
  <conditionalFormatting sqref="I21:BA21">
    <cfRule type="colorScale" priority="1123">
      <colorScale>
        <cfvo type="min"/>
        <cfvo type="percentile" val="50"/>
        <cfvo type="max"/>
        <color rgb="FFE98BD7"/>
        <color rgb="FFD5007F"/>
        <color rgb="FF950054"/>
      </colorScale>
    </cfRule>
  </conditionalFormatting>
  <conditionalFormatting sqref="BB10">
    <cfRule type="cellIs" dxfId="611" priority="15" operator="greaterThan">
      <formula>95%</formula>
    </cfRule>
    <cfRule type="cellIs" dxfId="610" priority="16" operator="greaterThanOrEqual">
      <formula>90%</formula>
    </cfRule>
    <cfRule type="cellIs" dxfId="609" priority="17" operator="lessThan">
      <formula>89.99%</formula>
    </cfRule>
  </conditionalFormatting>
  <conditionalFormatting sqref="BB13">
    <cfRule type="cellIs" dxfId="608" priority="12" operator="greaterThan">
      <formula>95%</formula>
    </cfRule>
    <cfRule type="cellIs" dxfId="607" priority="13" operator="greaterThanOrEqual">
      <formula>90%</formula>
    </cfRule>
    <cfRule type="cellIs" dxfId="606" priority="14" operator="lessThan">
      <formula>89.99%</formula>
    </cfRule>
  </conditionalFormatting>
  <conditionalFormatting sqref="BB16">
    <cfRule type="cellIs" dxfId="605" priority="9" operator="greaterThan">
      <formula>95%</formula>
    </cfRule>
    <cfRule type="cellIs" dxfId="604" priority="10" operator="greaterThanOrEqual">
      <formula>90%</formula>
    </cfRule>
    <cfRule type="cellIs" dxfId="603" priority="11" operator="lessThan">
      <formula>89.99%</formula>
    </cfRule>
  </conditionalFormatting>
  <conditionalFormatting sqref="BB19">
    <cfRule type="cellIs" dxfId="602" priority="6" operator="greaterThan">
      <formula>95%</formula>
    </cfRule>
    <cfRule type="cellIs" dxfId="601" priority="7" operator="greaterThanOrEqual">
      <formula>90%</formula>
    </cfRule>
    <cfRule type="cellIs" dxfId="600" priority="8" operator="lessThan">
      <formula>89.99%</formula>
    </cfRule>
  </conditionalFormatting>
  <conditionalFormatting sqref="BB22">
    <cfRule type="cellIs" dxfId="599" priority="1" operator="greaterThanOrEqual">
      <formula>100%</formula>
    </cfRule>
    <cfRule type="cellIs" dxfId="598" priority="2" operator="lessThan">
      <formula>99.99%</formula>
    </cfRule>
  </conditionalFormatting>
  <conditionalFormatting sqref="BB25">
    <cfRule type="cellIs" dxfId="597" priority="3" operator="greaterThan">
      <formula>95%</formula>
    </cfRule>
    <cfRule type="cellIs" dxfId="596" priority="4" operator="greaterThanOrEqual">
      <formula>90%</formula>
    </cfRule>
    <cfRule type="cellIs" dxfId="595" priority="5" operator="lessThan">
      <formula>89.99%</formula>
    </cfRule>
  </conditionalFormatting>
  <dataValidations count="1">
    <dataValidation showDropDown="1" showInputMessage="1" showErrorMessage="1" sqref="C21 G19:G23 G10:G11 G16:G17 G13:G14 G25:G26" xr:uid="{192771A9-B736-497B-9FD2-8DA325E2F7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BO48"/>
  <sheetViews>
    <sheetView showGridLines="0" topLeftCell="N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22</v>
      </c>
      <c r="F2" s="113" t="s">
        <v>92</v>
      </c>
      <c r="G2" s="113"/>
      <c r="H2" s="22">
        <v>152251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139</v>
      </c>
      <c r="K10" s="25">
        <v>133</v>
      </c>
      <c r="L10" s="25">
        <v>74</v>
      </c>
      <c r="M10" s="25">
        <v>131</v>
      </c>
      <c r="N10" s="25">
        <v>120</v>
      </c>
      <c r="O10" s="25">
        <v>152</v>
      </c>
      <c r="P10" s="25">
        <v>147</v>
      </c>
      <c r="Q10" s="25">
        <v>143</v>
      </c>
      <c r="R10" s="25">
        <v>119</v>
      </c>
      <c r="S10" s="25">
        <v>125</v>
      </c>
      <c r="T10" s="25">
        <v>169</v>
      </c>
      <c r="U10" s="25">
        <v>136</v>
      </c>
      <c r="V10" s="25">
        <v>142</v>
      </c>
      <c r="W10" s="25">
        <v>118</v>
      </c>
      <c r="X10" s="25">
        <v>131</v>
      </c>
      <c r="Y10" s="25">
        <v>116</v>
      </c>
      <c r="Z10" s="25">
        <v>75</v>
      </c>
      <c r="AA10" s="25">
        <v>20</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0.9896068685042928</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139</v>
      </c>
      <c r="K11" s="41">
        <v>137</v>
      </c>
      <c r="L11" s="41">
        <v>78</v>
      </c>
      <c r="M11" s="41">
        <v>133</v>
      </c>
      <c r="N11" s="41">
        <v>122</v>
      </c>
      <c r="O11" s="41">
        <v>152</v>
      </c>
      <c r="P11" s="41">
        <v>148</v>
      </c>
      <c r="Q11" s="41">
        <v>145</v>
      </c>
      <c r="R11" s="41">
        <v>119</v>
      </c>
      <c r="S11" s="41">
        <v>127</v>
      </c>
      <c r="T11" s="41">
        <v>171</v>
      </c>
      <c r="U11" s="41">
        <v>136</v>
      </c>
      <c r="V11" s="41">
        <v>142</v>
      </c>
      <c r="W11" s="41">
        <v>118</v>
      </c>
      <c r="X11" s="41">
        <v>134</v>
      </c>
      <c r="Y11" s="41">
        <v>117</v>
      </c>
      <c r="Z11" s="41">
        <v>75</v>
      </c>
      <c r="AA11" s="41">
        <v>20</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1332</v>
      </c>
      <c r="K13" s="25">
        <v>1311</v>
      </c>
      <c r="L13" s="25">
        <v>738</v>
      </c>
      <c r="M13" s="25">
        <v>1271</v>
      </c>
      <c r="N13" s="25">
        <v>1175</v>
      </c>
      <c r="O13" s="25">
        <v>1446</v>
      </c>
      <c r="P13" s="25">
        <v>1423</v>
      </c>
      <c r="Q13" s="25">
        <v>1386</v>
      </c>
      <c r="R13" s="25">
        <v>1134</v>
      </c>
      <c r="S13" s="25">
        <v>1218</v>
      </c>
      <c r="T13" s="25">
        <v>1612</v>
      </c>
      <c r="U13" s="25">
        <v>1299</v>
      </c>
      <c r="V13" s="25">
        <v>1395</v>
      </c>
      <c r="W13" s="25">
        <v>1142</v>
      </c>
      <c r="X13" s="25">
        <v>1244</v>
      </c>
      <c r="Y13" s="25">
        <v>1155</v>
      </c>
      <c r="Z13" s="25">
        <v>750</v>
      </c>
      <c r="AA13" s="25">
        <v>187</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0.99713332393439547</v>
      </c>
    </row>
    <row r="14" spans="1:67" s="3" customFormat="1" ht="50.1" customHeight="1" x14ac:dyDescent="0.2">
      <c r="A14" s="132"/>
      <c r="B14" s="133"/>
      <c r="C14" s="128"/>
      <c r="D14" s="129"/>
      <c r="E14" s="128"/>
      <c r="F14" s="130"/>
      <c r="G14" s="131"/>
      <c r="H14" s="27" t="str">
        <f>'PANEL DE CONTROL DISTRITAL'!H13</f>
        <v>Número de trámites aplicados</v>
      </c>
      <c r="I14" s="41">
        <v>0</v>
      </c>
      <c r="J14" s="41">
        <v>1336</v>
      </c>
      <c r="K14" s="41">
        <v>1311</v>
      </c>
      <c r="L14" s="41">
        <v>741</v>
      </c>
      <c r="M14" s="41">
        <v>1275</v>
      </c>
      <c r="N14" s="41">
        <v>1178</v>
      </c>
      <c r="O14" s="41">
        <v>1451</v>
      </c>
      <c r="P14" s="41">
        <v>1426</v>
      </c>
      <c r="Q14" s="41">
        <v>1389</v>
      </c>
      <c r="R14" s="41">
        <v>1137</v>
      </c>
      <c r="S14" s="41">
        <v>1219</v>
      </c>
      <c r="T14" s="41">
        <v>1616</v>
      </c>
      <c r="U14" s="41">
        <v>1303</v>
      </c>
      <c r="V14" s="41">
        <v>1398</v>
      </c>
      <c r="W14" s="41">
        <v>1146</v>
      </c>
      <c r="X14" s="41">
        <v>1247</v>
      </c>
      <c r="Y14" s="41">
        <v>1159</v>
      </c>
      <c r="Z14" s="41">
        <v>758</v>
      </c>
      <c r="AA14" s="41">
        <v>189</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0</v>
      </c>
      <c r="M16" s="25">
        <v>1</v>
      </c>
      <c r="N16" s="25">
        <v>0</v>
      </c>
      <c r="O16" s="25">
        <v>0</v>
      </c>
      <c r="P16" s="25">
        <v>1</v>
      </c>
      <c r="Q16" s="25">
        <v>1</v>
      </c>
      <c r="R16" s="25">
        <v>0</v>
      </c>
      <c r="S16" s="25">
        <v>1</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0</v>
      </c>
      <c r="M17" s="41">
        <v>1</v>
      </c>
      <c r="N17" s="41">
        <v>0</v>
      </c>
      <c r="O17" s="41">
        <v>0</v>
      </c>
      <c r="P17" s="41">
        <v>1</v>
      </c>
      <c r="Q17" s="41">
        <v>1</v>
      </c>
      <c r="R17" s="41">
        <v>0</v>
      </c>
      <c r="S17" s="41">
        <v>1</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1288</v>
      </c>
      <c r="K19" s="25">
        <v>1605</v>
      </c>
      <c r="L19" s="25">
        <v>649</v>
      </c>
      <c r="M19" s="25">
        <v>1386</v>
      </c>
      <c r="N19" s="25">
        <v>1041</v>
      </c>
      <c r="O19" s="25">
        <v>1472</v>
      </c>
      <c r="P19" s="25">
        <v>1413</v>
      </c>
      <c r="Q19" s="25">
        <v>1379</v>
      </c>
      <c r="R19" s="25">
        <v>1349</v>
      </c>
      <c r="S19" s="25">
        <v>1010</v>
      </c>
      <c r="T19" s="25">
        <v>1138</v>
      </c>
      <c r="U19" s="25">
        <v>1701</v>
      </c>
      <c r="V19" s="25">
        <v>1509</v>
      </c>
      <c r="W19" s="25">
        <v>1028</v>
      </c>
      <c r="X19" s="25">
        <v>1315</v>
      </c>
      <c r="Y19" s="25">
        <v>1338</v>
      </c>
      <c r="Z19" s="25">
        <v>638</v>
      </c>
      <c r="AA19" s="25">
        <v>215</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1288</v>
      </c>
      <c r="K20" s="41">
        <v>1605</v>
      </c>
      <c r="L20" s="41">
        <v>649</v>
      </c>
      <c r="M20" s="41">
        <v>1386</v>
      </c>
      <c r="N20" s="41">
        <v>1041</v>
      </c>
      <c r="O20" s="41">
        <v>1472</v>
      </c>
      <c r="P20" s="41">
        <v>1413</v>
      </c>
      <c r="Q20" s="41">
        <v>1379</v>
      </c>
      <c r="R20" s="41">
        <v>1349</v>
      </c>
      <c r="S20" s="41">
        <v>1010</v>
      </c>
      <c r="T20" s="41">
        <v>1138</v>
      </c>
      <c r="U20" s="41">
        <v>1701</v>
      </c>
      <c r="V20" s="41">
        <v>1509</v>
      </c>
      <c r="W20" s="41">
        <v>1028</v>
      </c>
      <c r="X20" s="41">
        <v>1315</v>
      </c>
      <c r="Y20" s="41">
        <v>1338</v>
      </c>
      <c r="Z20" s="41">
        <v>638</v>
      </c>
      <c r="AA20" s="41">
        <v>215</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1935</v>
      </c>
      <c r="K22" s="25">
        <v>2209</v>
      </c>
      <c r="L22" s="25">
        <v>1673</v>
      </c>
      <c r="M22" s="25">
        <v>2111</v>
      </c>
      <c r="N22" s="25">
        <v>1995</v>
      </c>
      <c r="O22" s="25">
        <v>2358</v>
      </c>
      <c r="P22" s="25">
        <v>2266</v>
      </c>
      <c r="Q22" s="25">
        <v>2233</v>
      </c>
      <c r="R22" s="25">
        <v>2479</v>
      </c>
      <c r="S22" s="25">
        <v>2053</v>
      </c>
      <c r="T22" s="25">
        <v>2006</v>
      </c>
      <c r="U22" s="25">
        <v>2380</v>
      </c>
      <c r="V22" s="25">
        <v>2474</v>
      </c>
      <c r="W22" s="25">
        <v>2083</v>
      </c>
      <c r="X22" s="25">
        <v>2186</v>
      </c>
      <c r="Y22" s="25">
        <v>2311</v>
      </c>
      <c r="Z22" s="25">
        <v>1960</v>
      </c>
      <c r="AA22" s="25">
        <v>1898</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1935</v>
      </c>
      <c r="K23" s="41">
        <v>2209</v>
      </c>
      <c r="L23" s="41">
        <v>1673</v>
      </c>
      <c r="M23" s="41">
        <v>2111</v>
      </c>
      <c r="N23" s="41">
        <v>1995</v>
      </c>
      <c r="O23" s="41">
        <v>2358</v>
      </c>
      <c r="P23" s="41">
        <v>2266</v>
      </c>
      <c r="Q23" s="41">
        <v>2233</v>
      </c>
      <c r="R23" s="41">
        <v>2479</v>
      </c>
      <c r="S23" s="41">
        <v>2053</v>
      </c>
      <c r="T23" s="41">
        <v>2006</v>
      </c>
      <c r="U23" s="41">
        <v>2380</v>
      </c>
      <c r="V23" s="41">
        <v>2474</v>
      </c>
      <c r="W23" s="41">
        <v>2083</v>
      </c>
      <c r="X23" s="41">
        <v>2186</v>
      </c>
      <c r="Y23" s="41">
        <v>2311</v>
      </c>
      <c r="Z23" s="41">
        <v>1960</v>
      </c>
      <c r="AA23" s="41">
        <v>1898</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1352</v>
      </c>
      <c r="K25" s="25">
        <v>1331</v>
      </c>
      <c r="L25" s="25">
        <v>1184</v>
      </c>
      <c r="M25" s="25">
        <v>948</v>
      </c>
      <c r="N25" s="25">
        <v>1157</v>
      </c>
      <c r="O25" s="25">
        <v>1109</v>
      </c>
      <c r="P25" s="25">
        <v>1489</v>
      </c>
      <c r="Q25" s="25">
        <v>1412</v>
      </c>
      <c r="R25" s="25">
        <v>1103</v>
      </c>
      <c r="S25" s="25">
        <v>1436</v>
      </c>
      <c r="T25" s="25">
        <v>1185</v>
      </c>
      <c r="U25" s="25">
        <v>1327</v>
      </c>
      <c r="V25" s="25">
        <v>1403</v>
      </c>
      <c r="W25" s="25">
        <v>1419</v>
      </c>
      <c r="X25" s="25">
        <v>1212</v>
      </c>
      <c r="Y25" s="25">
        <v>1213</v>
      </c>
      <c r="Z25" s="25">
        <v>975</v>
      </c>
      <c r="AA25" s="25">
        <v>277</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0.99694416149643483</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1355</v>
      </c>
      <c r="K26" s="41">
        <v>1333</v>
      </c>
      <c r="L26" s="41">
        <v>1185</v>
      </c>
      <c r="M26" s="41">
        <v>950</v>
      </c>
      <c r="N26" s="41">
        <v>1158</v>
      </c>
      <c r="O26" s="41">
        <v>1114</v>
      </c>
      <c r="P26" s="41">
        <v>1495</v>
      </c>
      <c r="Q26" s="41">
        <v>1419</v>
      </c>
      <c r="R26" s="41">
        <v>1109</v>
      </c>
      <c r="S26" s="41">
        <v>1442</v>
      </c>
      <c r="T26" s="41">
        <v>1189</v>
      </c>
      <c r="U26" s="41">
        <v>1332</v>
      </c>
      <c r="V26" s="41">
        <v>1406</v>
      </c>
      <c r="W26" s="41">
        <v>1430</v>
      </c>
      <c r="X26" s="41">
        <v>1213</v>
      </c>
      <c r="Y26" s="41">
        <v>1216</v>
      </c>
      <c r="Z26" s="41">
        <v>975</v>
      </c>
      <c r="AA26" s="41">
        <v>277</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24">
      <colorScale>
        <cfvo type="min"/>
        <cfvo type="percentile" val="50"/>
        <cfvo type="max"/>
        <color rgb="FFE98BD7"/>
        <color rgb="FFD5007F"/>
        <color rgb="FF950054"/>
      </colorScale>
    </cfRule>
  </conditionalFormatting>
  <conditionalFormatting sqref="BC10">
    <cfRule type="cellIs" dxfId="594" priority="18" operator="greaterThan">
      <formula>95%</formula>
    </cfRule>
    <cfRule type="cellIs" dxfId="593" priority="19" operator="greaterThanOrEqual">
      <formula>90%</formula>
    </cfRule>
    <cfRule type="cellIs" dxfId="592" priority="20" operator="lessThan">
      <formula>89.99%</formula>
    </cfRule>
  </conditionalFormatting>
  <conditionalFormatting sqref="BC13">
    <cfRule type="cellIs" dxfId="591" priority="15" operator="greaterThan">
      <formula>95%</formula>
    </cfRule>
    <cfRule type="cellIs" dxfId="590" priority="16" operator="greaterThanOrEqual">
      <formula>90%</formula>
    </cfRule>
    <cfRule type="cellIs" dxfId="589" priority="17" operator="lessThan">
      <formula>89.99%</formula>
    </cfRule>
  </conditionalFormatting>
  <conditionalFormatting sqref="BC16">
    <cfRule type="cellIs" dxfId="588" priority="12" operator="greaterThan">
      <formula>95%</formula>
    </cfRule>
    <cfRule type="cellIs" dxfId="587" priority="13" operator="greaterThanOrEqual">
      <formula>90%</formula>
    </cfRule>
    <cfRule type="cellIs" dxfId="586" priority="14" operator="lessThan">
      <formula>89.99%</formula>
    </cfRule>
  </conditionalFormatting>
  <conditionalFormatting sqref="BC19">
    <cfRule type="cellIs" dxfId="585" priority="9" operator="greaterThan">
      <formula>95%</formula>
    </cfRule>
    <cfRule type="cellIs" dxfId="584" priority="10" operator="greaterThanOrEqual">
      <formula>90%</formula>
    </cfRule>
    <cfRule type="cellIs" dxfId="583" priority="11" operator="lessThan">
      <formula>89.99%</formula>
    </cfRule>
  </conditionalFormatting>
  <conditionalFormatting sqref="BC22">
    <cfRule type="cellIs" dxfId="582" priority="1" operator="greaterThanOrEqual">
      <formula>100%</formula>
    </cfRule>
    <cfRule type="cellIs" dxfId="581" priority="2" operator="lessThan">
      <formula>99.99%</formula>
    </cfRule>
  </conditionalFormatting>
  <conditionalFormatting sqref="BC25">
    <cfRule type="cellIs" dxfId="580" priority="3" operator="greaterThan">
      <formula>95%</formula>
    </cfRule>
    <cfRule type="cellIs" dxfId="579" priority="4" operator="greaterThanOrEqual">
      <formula>90%</formula>
    </cfRule>
    <cfRule type="cellIs" dxfId="578" priority="5" operator="lessThan">
      <formula>89.99%</formula>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E0B9-A5FA-4B8F-B678-489A41EDF042}">
  <sheetPr>
    <tabColor rgb="FF00B0F0"/>
  </sheetPr>
  <dimension ref="A1:BO48"/>
  <sheetViews>
    <sheetView showGridLines="0" topLeftCell="Y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22</v>
      </c>
      <c r="F2" s="113" t="s">
        <v>92</v>
      </c>
      <c r="G2" s="113"/>
      <c r="H2" s="22">
        <v>152252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thickTop="1" thickBot="1" x14ac:dyDescent="0.25">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thickTop="1" thickBot="1" x14ac:dyDescent="0.25">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62</v>
      </c>
      <c r="K10" s="25">
        <v>64</v>
      </c>
      <c r="L10" s="25">
        <v>44</v>
      </c>
      <c r="M10" s="25">
        <v>57</v>
      </c>
      <c r="N10" s="25">
        <v>66</v>
      </c>
      <c r="O10" s="25">
        <v>81</v>
      </c>
      <c r="P10" s="25">
        <v>76</v>
      </c>
      <c r="Q10" s="25">
        <v>73</v>
      </c>
      <c r="R10" s="25">
        <v>64</v>
      </c>
      <c r="S10" s="25">
        <v>83</v>
      </c>
      <c r="T10" s="25">
        <v>66</v>
      </c>
      <c r="U10" s="25">
        <v>56</v>
      </c>
      <c r="V10" s="25">
        <v>90</v>
      </c>
      <c r="W10" s="25">
        <v>76</v>
      </c>
      <c r="X10" s="25">
        <v>80</v>
      </c>
      <c r="Y10" s="25">
        <v>80</v>
      </c>
      <c r="Z10" s="25">
        <v>54</v>
      </c>
      <c r="AA10" s="25">
        <v>15</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0.97534921939194741</v>
      </c>
    </row>
    <row r="11" spans="1:67" s="2" customFormat="1" ht="50.1" customHeight="1" thickTop="1" thickBot="1" x14ac:dyDescent="0.25">
      <c r="A11" s="132"/>
      <c r="B11" s="133"/>
      <c r="C11" s="128"/>
      <c r="D11" s="129"/>
      <c r="E11" s="128"/>
      <c r="F11" s="130"/>
      <c r="G11" s="131"/>
      <c r="H11" s="27" t="str">
        <f>'PANEL DE CONTROL DISTRITAL'!H10</f>
        <v>Fichas revisadas en la muestra del 10%</v>
      </c>
      <c r="I11" s="41">
        <v>0</v>
      </c>
      <c r="J11" s="41">
        <v>66</v>
      </c>
      <c r="K11" s="41">
        <v>78</v>
      </c>
      <c r="L11" s="41">
        <v>50</v>
      </c>
      <c r="M11" s="41">
        <v>60</v>
      </c>
      <c r="N11" s="41">
        <v>66</v>
      </c>
      <c r="O11" s="41">
        <v>81</v>
      </c>
      <c r="P11" s="41">
        <v>78</v>
      </c>
      <c r="Q11" s="41">
        <v>73</v>
      </c>
      <c r="R11" s="41">
        <v>64</v>
      </c>
      <c r="S11" s="41">
        <v>84</v>
      </c>
      <c r="T11" s="41">
        <v>66</v>
      </c>
      <c r="U11" s="41">
        <v>56</v>
      </c>
      <c r="V11" s="41">
        <v>90</v>
      </c>
      <c r="W11" s="41">
        <v>76</v>
      </c>
      <c r="X11" s="41">
        <v>80</v>
      </c>
      <c r="Y11" s="41">
        <v>80</v>
      </c>
      <c r="Z11" s="41">
        <v>54</v>
      </c>
      <c r="AA11" s="41">
        <v>15</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thickTop="1" thickBot="1" x14ac:dyDescent="0.25">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654</v>
      </c>
      <c r="K13" s="25">
        <v>737</v>
      </c>
      <c r="L13" s="25">
        <v>482</v>
      </c>
      <c r="M13" s="25">
        <v>648</v>
      </c>
      <c r="N13" s="25">
        <v>654</v>
      </c>
      <c r="O13" s="25">
        <v>804</v>
      </c>
      <c r="P13" s="25">
        <v>826</v>
      </c>
      <c r="Q13" s="25">
        <v>712</v>
      </c>
      <c r="R13" s="25">
        <v>649</v>
      </c>
      <c r="S13" s="25">
        <v>840</v>
      </c>
      <c r="T13" s="25">
        <v>666</v>
      </c>
      <c r="U13" s="25">
        <v>550</v>
      </c>
      <c r="V13" s="25">
        <v>863</v>
      </c>
      <c r="W13" s="25">
        <v>854</v>
      </c>
      <c r="X13" s="25">
        <v>820</v>
      </c>
      <c r="Y13" s="25">
        <v>801</v>
      </c>
      <c r="Z13" s="25">
        <v>529</v>
      </c>
      <c r="AA13" s="25">
        <v>141</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0.99560403777271245</v>
      </c>
    </row>
    <row r="14" spans="1:67" s="3" customFormat="1" ht="50.1" customHeight="1" x14ac:dyDescent="0.2">
      <c r="A14" s="132"/>
      <c r="B14" s="133"/>
      <c r="C14" s="128"/>
      <c r="D14" s="129"/>
      <c r="E14" s="128"/>
      <c r="F14" s="130"/>
      <c r="G14" s="131"/>
      <c r="H14" s="27" t="str">
        <f>'PANEL DE CONTROL DISTRITAL'!H13</f>
        <v>Número de trámites aplicados</v>
      </c>
      <c r="I14" s="41">
        <v>0</v>
      </c>
      <c r="J14" s="41">
        <v>654</v>
      </c>
      <c r="K14" s="41">
        <v>738</v>
      </c>
      <c r="L14" s="41">
        <v>484</v>
      </c>
      <c r="M14" s="41">
        <v>649</v>
      </c>
      <c r="N14" s="41">
        <v>655</v>
      </c>
      <c r="O14" s="41">
        <v>806</v>
      </c>
      <c r="P14" s="41">
        <v>828</v>
      </c>
      <c r="Q14" s="41">
        <v>715</v>
      </c>
      <c r="R14" s="41">
        <v>650</v>
      </c>
      <c r="S14" s="41">
        <v>842</v>
      </c>
      <c r="T14" s="41">
        <v>669</v>
      </c>
      <c r="U14" s="41">
        <v>553</v>
      </c>
      <c r="V14" s="41">
        <v>865</v>
      </c>
      <c r="W14" s="41">
        <v>858</v>
      </c>
      <c r="X14" s="41">
        <v>821</v>
      </c>
      <c r="Y14" s="41">
        <v>802</v>
      </c>
      <c r="Z14" s="41">
        <v>537</v>
      </c>
      <c r="AA14" s="41">
        <v>158</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577</v>
      </c>
      <c r="K19" s="25">
        <v>846</v>
      </c>
      <c r="L19" s="25">
        <v>386</v>
      </c>
      <c r="M19" s="25">
        <v>799</v>
      </c>
      <c r="N19" s="25">
        <v>533</v>
      </c>
      <c r="O19" s="25">
        <v>829</v>
      </c>
      <c r="P19" s="25">
        <v>809</v>
      </c>
      <c r="Q19" s="25">
        <v>761</v>
      </c>
      <c r="R19" s="25">
        <v>721</v>
      </c>
      <c r="S19" s="25">
        <v>698</v>
      </c>
      <c r="T19" s="25">
        <v>641</v>
      </c>
      <c r="U19" s="25">
        <v>675</v>
      </c>
      <c r="V19" s="25">
        <v>777</v>
      </c>
      <c r="W19" s="25">
        <v>695</v>
      </c>
      <c r="X19" s="25">
        <v>999</v>
      </c>
      <c r="Y19" s="25">
        <v>786</v>
      </c>
      <c r="Z19" s="25">
        <v>506</v>
      </c>
      <c r="AA19" s="25">
        <v>153</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577</v>
      </c>
      <c r="K20" s="41">
        <v>846</v>
      </c>
      <c r="L20" s="41">
        <v>386</v>
      </c>
      <c r="M20" s="41">
        <v>799</v>
      </c>
      <c r="N20" s="41">
        <v>533</v>
      </c>
      <c r="O20" s="41">
        <v>829</v>
      </c>
      <c r="P20" s="41">
        <v>809</v>
      </c>
      <c r="Q20" s="41">
        <v>761</v>
      </c>
      <c r="R20" s="41">
        <v>721</v>
      </c>
      <c r="S20" s="41">
        <v>698</v>
      </c>
      <c r="T20" s="41">
        <v>641</v>
      </c>
      <c r="U20" s="41">
        <v>675</v>
      </c>
      <c r="V20" s="41">
        <v>777</v>
      </c>
      <c r="W20" s="41">
        <v>695</v>
      </c>
      <c r="X20" s="41">
        <v>999</v>
      </c>
      <c r="Y20" s="41">
        <v>786</v>
      </c>
      <c r="Z20" s="41">
        <v>506</v>
      </c>
      <c r="AA20" s="41">
        <v>153</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868</v>
      </c>
      <c r="K22" s="25">
        <v>1114</v>
      </c>
      <c r="L22" s="25">
        <v>879</v>
      </c>
      <c r="M22" s="25">
        <v>1121</v>
      </c>
      <c r="N22" s="25">
        <v>1002</v>
      </c>
      <c r="O22" s="25">
        <v>1191</v>
      </c>
      <c r="P22" s="25">
        <v>1270</v>
      </c>
      <c r="Q22" s="25">
        <v>1262</v>
      </c>
      <c r="R22" s="25">
        <v>1367</v>
      </c>
      <c r="S22" s="25">
        <v>1234</v>
      </c>
      <c r="T22" s="25">
        <v>1151</v>
      </c>
      <c r="U22" s="25">
        <v>1125</v>
      </c>
      <c r="V22" s="25">
        <v>1292</v>
      </c>
      <c r="W22" s="25">
        <v>1239</v>
      </c>
      <c r="X22" s="25">
        <v>1425</v>
      </c>
      <c r="Y22" s="25">
        <v>1334</v>
      </c>
      <c r="Z22" s="25">
        <v>1166</v>
      </c>
      <c r="AA22" s="25">
        <v>1099</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868</v>
      </c>
      <c r="K23" s="41">
        <v>1114</v>
      </c>
      <c r="L23" s="41">
        <v>879</v>
      </c>
      <c r="M23" s="41">
        <v>1121</v>
      </c>
      <c r="N23" s="41">
        <v>1002</v>
      </c>
      <c r="O23" s="41">
        <v>1191</v>
      </c>
      <c r="P23" s="41">
        <v>1270</v>
      </c>
      <c r="Q23" s="41">
        <v>1262</v>
      </c>
      <c r="R23" s="41">
        <v>1367</v>
      </c>
      <c r="S23" s="41">
        <v>1234</v>
      </c>
      <c r="T23" s="41">
        <v>1151</v>
      </c>
      <c r="U23" s="41">
        <v>1125</v>
      </c>
      <c r="V23" s="41">
        <v>1292</v>
      </c>
      <c r="W23" s="41">
        <v>1239</v>
      </c>
      <c r="X23" s="41">
        <v>1425</v>
      </c>
      <c r="Y23" s="41">
        <v>1334</v>
      </c>
      <c r="Z23" s="41">
        <v>1166</v>
      </c>
      <c r="AA23" s="41">
        <v>1099</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577</v>
      </c>
      <c r="K25" s="25">
        <v>600</v>
      </c>
      <c r="L25" s="25">
        <v>621</v>
      </c>
      <c r="M25" s="25">
        <v>557</v>
      </c>
      <c r="N25" s="25">
        <v>652</v>
      </c>
      <c r="O25" s="25">
        <v>640</v>
      </c>
      <c r="P25" s="25">
        <v>728</v>
      </c>
      <c r="Q25" s="25">
        <v>769</v>
      </c>
      <c r="R25" s="25">
        <v>616</v>
      </c>
      <c r="S25" s="25">
        <v>831</v>
      </c>
      <c r="T25" s="25">
        <v>724</v>
      </c>
      <c r="U25" s="25">
        <v>701</v>
      </c>
      <c r="V25" s="25">
        <v>609</v>
      </c>
      <c r="W25" s="25">
        <v>748</v>
      </c>
      <c r="X25" s="25">
        <v>813</v>
      </c>
      <c r="Y25" s="25">
        <v>877</v>
      </c>
      <c r="Z25" s="25">
        <v>478</v>
      </c>
      <c r="AA25" s="25">
        <v>220</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0.99966000849978753</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577</v>
      </c>
      <c r="K26" s="41">
        <v>600</v>
      </c>
      <c r="L26" s="41">
        <v>621</v>
      </c>
      <c r="M26" s="41">
        <v>557</v>
      </c>
      <c r="N26" s="41">
        <v>652</v>
      </c>
      <c r="O26" s="41">
        <v>640</v>
      </c>
      <c r="P26" s="41">
        <v>731</v>
      </c>
      <c r="Q26" s="41">
        <v>770</v>
      </c>
      <c r="R26" s="41">
        <v>616</v>
      </c>
      <c r="S26" s="41">
        <v>831</v>
      </c>
      <c r="T26" s="41">
        <v>724</v>
      </c>
      <c r="U26" s="41">
        <v>701</v>
      </c>
      <c r="V26" s="41">
        <v>609</v>
      </c>
      <c r="W26" s="41">
        <v>748</v>
      </c>
      <c r="X26" s="41">
        <v>813</v>
      </c>
      <c r="Y26" s="41">
        <v>877</v>
      </c>
      <c r="Z26" s="41">
        <v>478</v>
      </c>
      <c r="AA26" s="41">
        <v>220</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25">
      <colorScale>
        <cfvo type="min"/>
        <cfvo type="percentile" val="50"/>
        <cfvo type="max"/>
        <color rgb="FFE98BD7"/>
        <color rgb="FFD5007F"/>
        <color rgb="FF950054"/>
      </colorScale>
    </cfRule>
  </conditionalFormatting>
  <conditionalFormatting sqref="BC10">
    <cfRule type="cellIs" dxfId="577" priority="15" operator="greaterThan">
      <formula>95%</formula>
    </cfRule>
    <cfRule type="cellIs" dxfId="576" priority="16" operator="greaterThanOrEqual">
      <formula>90%</formula>
    </cfRule>
    <cfRule type="cellIs" dxfId="575" priority="17" operator="lessThan">
      <formula>89.99%</formula>
    </cfRule>
  </conditionalFormatting>
  <conditionalFormatting sqref="BC13">
    <cfRule type="cellIs" dxfId="574" priority="12" operator="greaterThan">
      <formula>95%</formula>
    </cfRule>
    <cfRule type="cellIs" dxfId="573" priority="13" operator="greaterThanOrEqual">
      <formula>90%</formula>
    </cfRule>
    <cfRule type="cellIs" dxfId="572" priority="14" operator="lessThan">
      <formula>89.99%</formula>
    </cfRule>
  </conditionalFormatting>
  <conditionalFormatting sqref="BC16">
    <cfRule type="cellIs" dxfId="571" priority="9" operator="greaterThan">
      <formula>95%</formula>
    </cfRule>
    <cfRule type="cellIs" dxfId="570" priority="10" operator="greaterThanOrEqual">
      <formula>90%</formula>
    </cfRule>
    <cfRule type="cellIs" dxfId="569" priority="11" operator="lessThan">
      <formula>89.99%</formula>
    </cfRule>
  </conditionalFormatting>
  <conditionalFormatting sqref="BC19">
    <cfRule type="cellIs" dxfId="568" priority="6" operator="greaterThan">
      <formula>95%</formula>
    </cfRule>
    <cfRule type="cellIs" dxfId="567" priority="7" operator="greaterThanOrEqual">
      <formula>90%</formula>
    </cfRule>
    <cfRule type="cellIs" dxfId="566" priority="8" operator="lessThan">
      <formula>89.99%</formula>
    </cfRule>
  </conditionalFormatting>
  <conditionalFormatting sqref="BC22">
    <cfRule type="cellIs" dxfId="565" priority="1" operator="greaterThanOrEqual">
      <formula>100%</formula>
    </cfRule>
    <cfRule type="cellIs" dxfId="564" priority="2" operator="lessThan">
      <formula>99.99%</formula>
    </cfRule>
  </conditionalFormatting>
  <conditionalFormatting sqref="BC25">
    <cfRule type="cellIs" dxfId="563" priority="3" operator="greaterThan">
      <formula>95%</formula>
    </cfRule>
    <cfRule type="cellIs" dxfId="562" priority="4" operator="greaterThanOrEqual">
      <formula>90%</formula>
    </cfRule>
    <cfRule type="cellIs" dxfId="561" priority="5" operator="lessThan">
      <formula>89.99%</formula>
    </cfRule>
  </conditionalFormatting>
  <dataValidations count="1">
    <dataValidation showDropDown="1" showInputMessage="1" showErrorMessage="1" sqref="C21 G19:G23 G10:G11 G16:G17 G13:G14 G25:G26" xr:uid="{C3945CC3-EA8C-44EF-9BA5-18C0559F52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BO48"/>
  <sheetViews>
    <sheetView showGridLines="0" topLeftCell="U1" zoomScale="85" zoomScaleNormal="85" workbookViewId="0">
      <selection activeCell="BF23" sqref="BF2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23</v>
      </c>
      <c r="F2" s="113" t="s">
        <v>92</v>
      </c>
      <c r="G2" s="113"/>
      <c r="H2" s="22">
        <v>152351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59</v>
      </c>
      <c r="K10" s="25">
        <v>59</v>
      </c>
      <c r="L10" s="25">
        <v>41</v>
      </c>
      <c r="M10" s="25">
        <v>61</v>
      </c>
      <c r="N10" s="25">
        <v>57</v>
      </c>
      <c r="O10" s="25">
        <v>72</v>
      </c>
      <c r="P10" s="25">
        <v>67</v>
      </c>
      <c r="Q10" s="25">
        <v>65</v>
      </c>
      <c r="R10" s="25">
        <v>48</v>
      </c>
      <c r="S10" s="25">
        <v>67</v>
      </c>
      <c r="T10" s="25">
        <v>71</v>
      </c>
      <c r="U10" s="25">
        <v>60</v>
      </c>
      <c r="V10" s="25">
        <v>78</v>
      </c>
      <c r="W10" s="25">
        <v>74</v>
      </c>
      <c r="X10" s="25">
        <v>63</v>
      </c>
      <c r="Y10" s="25">
        <v>69</v>
      </c>
      <c r="Z10" s="25">
        <v>47</v>
      </c>
      <c r="AA10" s="25">
        <v>9</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59</v>
      </c>
      <c r="K11" s="41">
        <v>59</v>
      </c>
      <c r="L11" s="41">
        <v>41</v>
      </c>
      <c r="M11" s="41">
        <v>61</v>
      </c>
      <c r="N11" s="41">
        <v>57</v>
      </c>
      <c r="O11" s="41">
        <v>72</v>
      </c>
      <c r="P11" s="41">
        <v>67</v>
      </c>
      <c r="Q11" s="41">
        <v>65</v>
      </c>
      <c r="R11" s="41">
        <v>48</v>
      </c>
      <c r="S11" s="41">
        <v>67</v>
      </c>
      <c r="T11" s="41">
        <v>71</v>
      </c>
      <c r="U11" s="41">
        <v>60</v>
      </c>
      <c r="V11" s="41">
        <v>78</v>
      </c>
      <c r="W11" s="41">
        <v>74</v>
      </c>
      <c r="X11" s="41">
        <v>63</v>
      </c>
      <c r="Y11" s="41">
        <v>69</v>
      </c>
      <c r="Z11" s="41">
        <v>47</v>
      </c>
      <c r="AA11" s="41">
        <v>9</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594</v>
      </c>
      <c r="K13" s="25">
        <v>592</v>
      </c>
      <c r="L13" s="25">
        <v>428</v>
      </c>
      <c r="M13" s="25">
        <v>607</v>
      </c>
      <c r="N13" s="25">
        <v>568</v>
      </c>
      <c r="O13" s="25">
        <v>720</v>
      </c>
      <c r="P13" s="25">
        <v>667</v>
      </c>
      <c r="Q13" s="25">
        <v>644</v>
      </c>
      <c r="R13" s="25">
        <v>476</v>
      </c>
      <c r="S13" s="25">
        <v>668</v>
      </c>
      <c r="T13" s="25">
        <v>710</v>
      </c>
      <c r="U13" s="25">
        <v>615</v>
      </c>
      <c r="V13" s="25">
        <v>778</v>
      </c>
      <c r="W13" s="25">
        <v>744</v>
      </c>
      <c r="X13" s="25">
        <v>629</v>
      </c>
      <c r="Y13" s="25">
        <v>696</v>
      </c>
      <c r="Z13" s="25">
        <v>473</v>
      </c>
      <c r="AA13" s="25">
        <v>87</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0.99636702375407549</v>
      </c>
    </row>
    <row r="14" spans="1:67" s="3" customFormat="1" ht="50.1" customHeight="1" x14ac:dyDescent="0.2">
      <c r="A14" s="132"/>
      <c r="B14" s="133"/>
      <c r="C14" s="128"/>
      <c r="D14" s="129"/>
      <c r="E14" s="128"/>
      <c r="F14" s="130"/>
      <c r="G14" s="131"/>
      <c r="H14" s="27" t="str">
        <f>'PANEL DE CONTROL DISTRITAL'!H13</f>
        <v>Número de trámites aplicados</v>
      </c>
      <c r="I14" s="41">
        <v>0</v>
      </c>
      <c r="J14" s="41">
        <v>594</v>
      </c>
      <c r="K14" s="41">
        <v>594</v>
      </c>
      <c r="L14" s="41">
        <v>428</v>
      </c>
      <c r="M14" s="41">
        <v>613</v>
      </c>
      <c r="N14" s="41">
        <v>571</v>
      </c>
      <c r="O14" s="41">
        <v>724</v>
      </c>
      <c r="P14" s="41">
        <v>669</v>
      </c>
      <c r="Q14" s="41">
        <v>646</v>
      </c>
      <c r="R14" s="41">
        <v>478</v>
      </c>
      <c r="S14" s="41">
        <v>672</v>
      </c>
      <c r="T14" s="41">
        <v>711</v>
      </c>
      <c r="U14" s="41">
        <v>617</v>
      </c>
      <c r="V14" s="41">
        <v>780</v>
      </c>
      <c r="W14" s="41">
        <v>746</v>
      </c>
      <c r="X14" s="41">
        <v>631</v>
      </c>
      <c r="Y14" s="41">
        <v>697</v>
      </c>
      <c r="Z14" s="41">
        <v>477</v>
      </c>
      <c r="AA14" s="41">
        <v>87</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630</v>
      </c>
      <c r="K19" s="25">
        <v>723</v>
      </c>
      <c r="L19" s="25">
        <v>322</v>
      </c>
      <c r="M19" s="25">
        <v>686</v>
      </c>
      <c r="N19" s="25">
        <v>513</v>
      </c>
      <c r="O19" s="25">
        <v>713</v>
      </c>
      <c r="P19" s="25">
        <v>697</v>
      </c>
      <c r="Q19" s="25">
        <v>660</v>
      </c>
      <c r="R19" s="25">
        <v>588</v>
      </c>
      <c r="S19" s="25">
        <v>535</v>
      </c>
      <c r="T19" s="25">
        <v>560</v>
      </c>
      <c r="U19" s="25">
        <v>610</v>
      </c>
      <c r="V19" s="25">
        <v>884</v>
      </c>
      <c r="W19" s="25">
        <v>763</v>
      </c>
      <c r="X19" s="25">
        <v>703</v>
      </c>
      <c r="Y19" s="25">
        <v>640</v>
      </c>
      <c r="Z19" s="25">
        <v>432</v>
      </c>
      <c r="AA19" s="25">
        <v>148</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630</v>
      </c>
      <c r="K20" s="41">
        <v>723</v>
      </c>
      <c r="L20" s="41">
        <v>322</v>
      </c>
      <c r="M20" s="41">
        <v>686</v>
      </c>
      <c r="N20" s="41">
        <v>513</v>
      </c>
      <c r="O20" s="41">
        <v>713</v>
      </c>
      <c r="P20" s="41">
        <v>697</v>
      </c>
      <c r="Q20" s="41">
        <v>660</v>
      </c>
      <c r="R20" s="41">
        <v>588</v>
      </c>
      <c r="S20" s="41">
        <v>535</v>
      </c>
      <c r="T20" s="41">
        <v>560</v>
      </c>
      <c r="U20" s="41">
        <v>610</v>
      </c>
      <c r="V20" s="41">
        <v>884</v>
      </c>
      <c r="W20" s="41">
        <v>763</v>
      </c>
      <c r="X20" s="41">
        <v>703</v>
      </c>
      <c r="Y20" s="41">
        <v>640</v>
      </c>
      <c r="Z20" s="41">
        <v>432</v>
      </c>
      <c r="AA20" s="41">
        <v>148</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971</v>
      </c>
      <c r="K22" s="25">
        <v>1036</v>
      </c>
      <c r="L22" s="25">
        <v>825</v>
      </c>
      <c r="M22" s="25">
        <v>1025</v>
      </c>
      <c r="N22" s="25">
        <v>933</v>
      </c>
      <c r="O22" s="25">
        <v>1082</v>
      </c>
      <c r="P22" s="25">
        <v>1109</v>
      </c>
      <c r="Q22" s="25">
        <v>1105</v>
      </c>
      <c r="R22" s="25">
        <v>1179</v>
      </c>
      <c r="S22" s="25">
        <v>988</v>
      </c>
      <c r="T22" s="25">
        <v>966</v>
      </c>
      <c r="U22" s="25">
        <v>900</v>
      </c>
      <c r="V22" s="25">
        <v>1111</v>
      </c>
      <c r="W22" s="25">
        <v>1195</v>
      </c>
      <c r="X22" s="25">
        <v>1184</v>
      </c>
      <c r="Y22" s="25">
        <v>1067</v>
      </c>
      <c r="Z22" s="25">
        <v>926</v>
      </c>
      <c r="AA22" s="25">
        <v>917</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971</v>
      </c>
      <c r="K23" s="41">
        <v>1036</v>
      </c>
      <c r="L23" s="41">
        <v>825</v>
      </c>
      <c r="M23" s="41">
        <v>1025</v>
      </c>
      <c r="N23" s="41">
        <v>933</v>
      </c>
      <c r="O23" s="41">
        <v>1082</v>
      </c>
      <c r="P23" s="41">
        <v>1109</v>
      </c>
      <c r="Q23" s="41">
        <v>1105</v>
      </c>
      <c r="R23" s="41">
        <v>1179</v>
      </c>
      <c r="S23" s="41">
        <v>988</v>
      </c>
      <c r="T23" s="41">
        <v>966</v>
      </c>
      <c r="U23" s="41">
        <v>900</v>
      </c>
      <c r="V23" s="41">
        <v>1111</v>
      </c>
      <c r="W23" s="41">
        <v>1195</v>
      </c>
      <c r="X23" s="41">
        <v>1184</v>
      </c>
      <c r="Y23" s="41">
        <v>1067</v>
      </c>
      <c r="Z23" s="41">
        <v>926</v>
      </c>
      <c r="AA23" s="41">
        <v>917</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715</v>
      </c>
      <c r="K25" s="25">
        <v>658</v>
      </c>
      <c r="L25" s="25">
        <v>516</v>
      </c>
      <c r="M25" s="25">
        <v>486</v>
      </c>
      <c r="N25" s="25">
        <v>605</v>
      </c>
      <c r="O25" s="25">
        <v>564</v>
      </c>
      <c r="P25" s="25">
        <v>668</v>
      </c>
      <c r="Q25" s="25">
        <v>664</v>
      </c>
      <c r="R25" s="25">
        <v>514</v>
      </c>
      <c r="S25" s="25">
        <v>726</v>
      </c>
      <c r="T25" s="25">
        <v>582</v>
      </c>
      <c r="U25" s="25">
        <v>676</v>
      </c>
      <c r="V25" s="25">
        <v>670</v>
      </c>
      <c r="W25" s="25">
        <v>679</v>
      </c>
      <c r="X25" s="25">
        <v>714</v>
      </c>
      <c r="Y25" s="25">
        <v>757</v>
      </c>
      <c r="Z25" s="25">
        <v>568</v>
      </c>
      <c r="AA25" s="25">
        <v>157</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0.99644095637890129</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752</v>
      </c>
      <c r="K26" s="41">
        <v>659</v>
      </c>
      <c r="L26" s="41">
        <v>533</v>
      </c>
      <c r="M26" s="41">
        <v>486</v>
      </c>
      <c r="N26" s="41">
        <v>589</v>
      </c>
      <c r="O26" s="41">
        <v>564</v>
      </c>
      <c r="P26" s="41">
        <v>668</v>
      </c>
      <c r="Q26" s="41">
        <v>664</v>
      </c>
      <c r="R26" s="41">
        <v>514</v>
      </c>
      <c r="S26" s="41">
        <v>726</v>
      </c>
      <c r="T26" s="41">
        <v>582</v>
      </c>
      <c r="U26" s="41">
        <v>676</v>
      </c>
      <c r="V26" s="41">
        <v>670</v>
      </c>
      <c r="W26" s="41">
        <v>679</v>
      </c>
      <c r="X26" s="41">
        <v>714</v>
      </c>
      <c r="Y26" s="41">
        <v>757</v>
      </c>
      <c r="Z26" s="41">
        <v>568</v>
      </c>
      <c r="AA26" s="41">
        <v>157</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26">
      <colorScale>
        <cfvo type="min"/>
        <cfvo type="percentile" val="50"/>
        <cfvo type="max"/>
        <color rgb="FFE98BD7"/>
        <color rgb="FFD5007F"/>
        <color rgb="FF950054"/>
      </colorScale>
    </cfRule>
  </conditionalFormatting>
  <conditionalFormatting sqref="BC10">
    <cfRule type="cellIs" dxfId="560" priority="18" operator="greaterThan">
      <formula>95%</formula>
    </cfRule>
    <cfRule type="cellIs" dxfId="559" priority="19" operator="greaterThanOrEqual">
      <formula>90%</formula>
    </cfRule>
    <cfRule type="cellIs" dxfId="558" priority="20" operator="lessThan">
      <formula>89.99%</formula>
    </cfRule>
  </conditionalFormatting>
  <conditionalFormatting sqref="BC13">
    <cfRule type="cellIs" dxfId="557" priority="15" operator="greaterThan">
      <formula>95%</formula>
    </cfRule>
    <cfRule type="cellIs" dxfId="556" priority="16" operator="greaterThanOrEqual">
      <formula>90%</formula>
    </cfRule>
    <cfRule type="cellIs" dxfId="555" priority="17" operator="lessThan">
      <formula>89.99%</formula>
    </cfRule>
  </conditionalFormatting>
  <conditionalFormatting sqref="BC16">
    <cfRule type="cellIs" dxfId="554" priority="12" operator="greaterThan">
      <formula>95%</formula>
    </cfRule>
    <cfRule type="cellIs" dxfId="553" priority="13" operator="greaterThanOrEqual">
      <formula>90%</formula>
    </cfRule>
    <cfRule type="cellIs" dxfId="552" priority="14" operator="lessThan">
      <formula>89.99%</formula>
    </cfRule>
  </conditionalFormatting>
  <conditionalFormatting sqref="BC19">
    <cfRule type="cellIs" dxfId="551" priority="9" operator="greaterThan">
      <formula>95%</formula>
    </cfRule>
    <cfRule type="cellIs" dxfId="550" priority="10" operator="greaterThanOrEqual">
      <formula>90%</formula>
    </cfRule>
    <cfRule type="cellIs" dxfId="549" priority="11" operator="lessThan">
      <formula>89.99%</formula>
    </cfRule>
  </conditionalFormatting>
  <conditionalFormatting sqref="BC22">
    <cfRule type="cellIs" dxfId="548" priority="1" operator="greaterThanOrEqual">
      <formula>100%</formula>
    </cfRule>
    <cfRule type="cellIs" dxfId="547" priority="2" operator="lessThan">
      <formula>99.99%</formula>
    </cfRule>
  </conditionalFormatting>
  <conditionalFormatting sqref="BC25">
    <cfRule type="cellIs" dxfId="546" priority="3" operator="greaterThan">
      <formula>95%</formula>
    </cfRule>
    <cfRule type="cellIs" dxfId="545" priority="4" operator="greaterThanOrEqual">
      <formula>90%</formula>
    </cfRule>
    <cfRule type="cellIs" dxfId="544" priority="5" operator="lessThan">
      <formula>89.99%</formula>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D597E-6AF6-47F6-8DCB-0355D6250905}">
  <sheetPr>
    <tabColor rgb="FF002060"/>
  </sheetPr>
  <dimension ref="A1:BO48"/>
  <sheetViews>
    <sheetView showGridLines="0" topLeftCell="V1" zoomScale="85" zoomScaleNormal="85" workbookViewId="0">
      <selection activeCell="I7" sqref="I7:BB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23</v>
      </c>
      <c r="F2" s="113" t="s">
        <v>92</v>
      </c>
      <c r="G2" s="113"/>
      <c r="H2" s="22">
        <v>152352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21</v>
      </c>
      <c r="K10" s="25">
        <v>11</v>
      </c>
      <c r="L10" s="25">
        <v>8</v>
      </c>
      <c r="M10" s="25">
        <v>18</v>
      </c>
      <c r="N10" s="25">
        <v>9</v>
      </c>
      <c r="O10" s="25">
        <v>17</v>
      </c>
      <c r="P10" s="25">
        <v>20</v>
      </c>
      <c r="Q10" s="25">
        <v>16</v>
      </c>
      <c r="R10" s="25">
        <v>11</v>
      </c>
      <c r="S10" s="25">
        <v>15</v>
      </c>
      <c r="T10" s="25">
        <v>18</v>
      </c>
      <c r="U10" s="25">
        <v>11</v>
      </c>
      <c r="V10" s="25">
        <v>17</v>
      </c>
      <c r="W10" s="25">
        <v>13</v>
      </c>
      <c r="X10" s="25">
        <v>12</v>
      </c>
      <c r="Y10" s="25">
        <v>7</v>
      </c>
      <c r="Z10" s="25">
        <v>2</v>
      </c>
      <c r="AA10" s="25">
        <v>6</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21</v>
      </c>
      <c r="K11" s="41">
        <v>11</v>
      </c>
      <c r="L11" s="41">
        <v>8</v>
      </c>
      <c r="M11" s="41">
        <v>18</v>
      </c>
      <c r="N11" s="41">
        <v>9</v>
      </c>
      <c r="O11" s="41">
        <v>17</v>
      </c>
      <c r="P11" s="41">
        <v>20</v>
      </c>
      <c r="Q11" s="41">
        <v>16</v>
      </c>
      <c r="R11" s="41">
        <v>11</v>
      </c>
      <c r="S11" s="41">
        <v>15</v>
      </c>
      <c r="T11" s="41">
        <v>18</v>
      </c>
      <c r="U11" s="41">
        <v>11</v>
      </c>
      <c r="V11" s="41">
        <v>17</v>
      </c>
      <c r="W11" s="41">
        <v>13</v>
      </c>
      <c r="X11" s="41">
        <v>12</v>
      </c>
      <c r="Y11" s="41">
        <v>7</v>
      </c>
      <c r="Z11" s="41">
        <v>2</v>
      </c>
      <c r="AA11" s="41">
        <v>6</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211</v>
      </c>
      <c r="K13" s="25">
        <v>108</v>
      </c>
      <c r="L13" s="25">
        <v>79</v>
      </c>
      <c r="M13" s="25">
        <v>182</v>
      </c>
      <c r="N13" s="25">
        <v>89</v>
      </c>
      <c r="O13" s="25">
        <v>171</v>
      </c>
      <c r="P13" s="25">
        <v>195</v>
      </c>
      <c r="Q13" s="25">
        <v>154</v>
      </c>
      <c r="R13" s="25">
        <v>104</v>
      </c>
      <c r="S13" s="25">
        <v>146</v>
      </c>
      <c r="T13" s="25">
        <v>181</v>
      </c>
      <c r="U13" s="25">
        <v>112</v>
      </c>
      <c r="V13" s="25">
        <v>173</v>
      </c>
      <c r="W13" s="25">
        <v>131</v>
      </c>
      <c r="X13" s="25">
        <v>121</v>
      </c>
      <c r="Y13" s="25">
        <v>68</v>
      </c>
      <c r="Z13" s="25">
        <v>23</v>
      </c>
      <c r="AA13" s="25">
        <v>58</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0.99439413540319099</v>
      </c>
    </row>
    <row r="14" spans="1:67" s="3" customFormat="1" ht="50.1" customHeight="1" x14ac:dyDescent="0.2">
      <c r="A14" s="132"/>
      <c r="B14" s="133"/>
      <c r="C14" s="128"/>
      <c r="D14" s="129"/>
      <c r="E14" s="128"/>
      <c r="F14" s="130"/>
      <c r="G14" s="131"/>
      <c r="H14" s="27" t="str">
        <f>'PANEL DE CONTROL DISTRITAL'!H13</f>
        <v>Número de trámites aplicados</v>
      </c>
      <c r="I14" s="41">
        <v>0</v>
      </c>
      <c r="J14" s="41">
        <v>213</v>
      </c>
      <c r="K14" s="41">
        <v>110</v>
      </c>
      <c r="L14" s="41">
        <v>80</v>
      </c>
      <c r="M14" s="41">
        <v>182</v>
      </c>
      <c r="N14" s="41">
        <v>89</v>
      </c>
      <c r="O14" s="41">
        <v>172</v>
      </c>
      <c r="P14" s="41">
        <v>195</v>
      </c>
      <c r="Q14" s="41">
        <v>155</v>
      </c>
      <c r="R14" s="41">
        <v>105</v>
      </c>
      <c r="S14" s="41">
        <v>147</v>
      </c>
      <c r="T14" s="41">
        <v>182</v>
      </c>
      <c r="U14" s="41">
        <v>112</v>
      </c>
      <c r="V14" s="41">
        <v>173</v>
      </c>
      <c r="W14" s="41">
        <v>132</v>
      </c>
      <c r="X14" s="41">
        <v>123</v>
      </c>
      <c r="Y14" s="41">
        <v>68</v>
      </c>
      <c r="Z14" s="41">
        <v>23</v>
      </c>
      <c r="AA14" s="41">
        <v>58</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205</v>
      </c>
      <c r="K19" s="25">
        <v>163</v>
      </c>
      <c r="L19" s="25">
        <v>74</v>
      </c>
      <c r="M19" s="25">
        <v>153</v>
      </c>
      <c r="N19" s="25">
        <v>137</v>
      </c>
      <c r="O19" s="25">
        <v>124</v>
      </c>
      <c r="P19" s="25">
        <v>147</v>
      </c>
      <c r="Q19" s="25">
        <v>232</v>
      </c>
      <c r="R19" s="25">
        <v>121</v>
      </c>
      <c r="S19" s="25">
        <v>95</v>
      </c>
      <c r="T19" s="25">
        <v>203</v>
      </c>
      <c r="U19" s="25">
        <v>115</v>
      </c>
      <c r="V19" s="25">
        <v>135</v>
      </c>
      <c r="W19" s="25">
        <v>174</v>
      </c>
      <c r="X19" s="25">
        <v>132</v>
      </c>
      <c r="Y19" s="25">
        <v>82</v>
      </c>
      <c r="Z19" s="25">
        <v>38</v>
      </c>
      <c r="AA19" s="25">
        <v>25</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205</v>
      </c>
      <c r="K20" s="41">
        <v>163</v>
      </c>
      <c r="L20" s="41">
        <v>74</v>
      </c>
      <c r="M20" s="41">
        <v>153</v>
      </c>
      <c r="N20" s="41">
        <v>137</v>
      </c>
      <c r="O20" s="41">
        <v>124</v>
      </c>
      <c r="P20" s="41">
        <v>147</v>
      </c>
      <c r="Q20" s="41">
        <v>232</v>
      </c>
      <c r="R20" s="41">
        <v>121</v>
      </c>
      <c r="S20" s="41">
        <v>95</v>
      </c>
      <c r="T20" s="41">
        <v>203</v>
      </c>
      <c r="U20" s="41">
        <v>115</v>
      </c>
      <c r="V20" s="41">
        <v>135</v>
      </c>
      <c r="W20" s="41">
        <v>174</v>
      </c>
      <c r="X20" s="41">
        <v>132</v>
      </c>
      <c r="Y20" s="41">
        <v>82</v>
      </c>
      <c r="Z20" s="41">
        <v>38</v>
      </c>
      <c r="AA20" s="41">
        <v>25</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297</v>
      </c>
      <c r="K22" s="25">
        <v>270</v>
      </c>
      <c r="L22" s="25">
        <v>225</v>
      </c>
      <c r="M22" s="25">
        <v>238</v>
      </c>
      <c r="N22" s="25">
        <v>247</v>
      </c>
      <c r="O22" s="25">
        <v>229</v>
      </c>
      <c r="P22" s="25">
        <v>234</v>
      </c>
      <c r="Q22" s="25">
        <v>310</v>
      </c>
      <c r="R22" s="25">
        <v>260</v>
      </c>
      <c r="S22" s="25">
        <v>201</v>
      </c>
      <c r="T22" s="25">
        <v>279</v>
      </c>
      <c r="U22" s="25">
        <v>281</v>
      </c>
      <c r="V22" s="25">
        <v>230</v>
      </c>
      <c r="W22" s="25">
        <v>283</v>
      </c>
      <c r="X22" s="25">
        <v>251</v>
      </c>
      <c r="Y22" s="25">
        <v>255</v>
      </c>
      <c r="Z22" s="25">
        <v>242</v>
      </c>
      <c r="AA22" s="25">
        <v>235</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297</v>
      </c>
      <c r="K23" s="41">
        <v>270</v>
      </c>
      <c r="L23" s="41">
        <v>225</v>
      </c>
      <c r="M23" s="41">
        <v>238</v>
      </c>
      <c r="N23" s="41">
        <v>247</v>
      </c>
      <c r="O23" s="41">
        <v>229</v>
      </c>
      <c r="P23" s="41">
        <v>234</v>
      </c>
      <c r="Q23" s="41">
        <v>310</v>
      </c>
      <c r="R23" s="41">
        <v>260</v>
      </c>
      <c r="S23" s="41">
        <v>201</v>
      </c>
      <c r="T23" s="41">
        <v>279</v>
      </c>
      <c r="U23" s="41">
        <v>281</v>
      </c>
      <c r="V23" s="41">
        <v>230</v>
      </c>
      <c r="W23" s="41">
        <v>283</v>
      </c>
      <c r="X23" s="41">
        <v>251</v>
      </c>
      <c r="Y23" s="41">
        <v>255</v>
      </c>
      <c r="Z23" s="41">
        <v>242</v>
      </c>
      <c r="AA23" s="41">
        <v>235</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234</v>
      </c>
      <c r="K25" s="25">
        <v>190</v>
      </c>
      <c r="L25" s="25">
        <v>119</v>
      </c>
      <c r="M25" s="25">
        <v>140</v>
      </c>
      <c r="N25" s="25">
        <v>128</v>
      </c>
      <c r="O25" s="25">
        <v>142</v>
      </c>
      <c r="P25" s="25">
        <v>142</v>
      </c>
      <c r="Q25" s="25">
        <v>156</v>
      </c>
      <c r="R25" s="25">
        <v>171</v>
      </c>
      <c r="S25" s="25">
        <v>154</v>
      </c>
      <c r="T25" s="25">
        <v>125</v>
      </c>
      <c r="U25" s="25">
        <v>113</v>
      </c>
      <c r="V25" s="25">
        <v>185</v>
      </c>
      <c r="W25" s="25">
        <v>121</v>
      </c>
      <c r="X25" s="25">
        <v>164</v>
      </c>
      <c r="Y25" s="25">
        <v>78</v>
      </c>
      <c r="Z25" s="25">
        <v>51</v>
      </c>
      <c r="AA25" s="25">
        <v>32</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0.99959116925592806</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234</v>
      </c>
      <c r="K26" s="41">
        <v>190</v>
      </c>
      <c r="L26" s="41">
        <v>119</v>
      </c>
      <c r="M26" s="41">
        <v>140</v>
      </c>
      <c r="N26" s="41">
        <v>128</v>
      </c>
      <c r="O26" s="41">
        <v>142</v>
      </c>
      <c r="P26" s="41">
        <v>142</v>
      </c>
      <c r="Q26" s="41">
        <v>156</v>
      </c>
      <c r="R26" s="41">
        <v>171</v>
      </c>
      <c r="S26" s="41">
        <v>155</v>
      </c>
      <c r="T26" s="41">
        <v>125</v>
      </c>
      <c r="U26" s="41">
        <v>113</v>
      </c>
      <c r="V26" s="41">
        <v>185</v>
      </c>
      <c r="W26" s="41">
        <v>121</v>
      </c>
      <c r="X26" s="41">
        <v>164</v>
      </c>
      <c r="Y26" s="41">
        <v>78</v>
      </c>
      <c r="Z26" s="41">
        <v>51</v>
      </c>
      <c r="AA26" s="41">
        <v>32</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27">
      <colorScale>
        <cfvo type="min"/>
        <cfvo type="percentile" val="50"/>
        <cfvo type="max"/>
        <color rgb="FFE98BD7"/>
        <color rgb="FFD5007F"/>
        <color rgb="FF950054"/>
      </colorScale>
    </cfRule>
  </conditionalFormatting>
  <conditionalFormatting sqref="BC10">
    <cfRule type="cellIs" dxfId="543" priority="15" operator="greaterThan">
      <formula>95%</formula>
    </cfRule>
    <cfRule type="cellIs" dxfId="542" priority="16" operator="greaterThanOrEqual">
      <formula>90%</formula>
    </cfRule>
    <cfRule type="cellIs" dxfId="541" priority="17" operator="lessThan">
      <formula>89.99%</formula>
    </cfRule>
  </conditionalFormatting>
  <conditionalFormatting sqref="BC13">
    <cfRule type="cellIs" dxfId="540" priority="12" operator="greaterThan">
      <formula>95%</formula>
    </cfRule>
    <cfRule type="cellIs" dxfId="539" priority="13" operator="greaterThanOrEqual">
      <formula>90%</formula>
    </cfRule>
    <cfRule type="cellIs" dxfId="538" priority="14" operator="lessThan">
      <formula>89.99%</formula>
    </cfRule>
  </conditionalFormatting>
  <conditionalFormatting sqref="BC16">
    <cfRule type="cellIs" dxfId="537" priority="9" operator="greaterThan">
      <formula>95%</formula>
    </cfRule>
    <cfRule type="cellIs" dxfId="536" priority="10" operator="greaterThanOrEqual">
      <formula>90%</formula>
    </cfRule>
    <cfRule type="cellIs" dxfId="535" priority="11" operator="lessThan">
      <formula>89.99%</formula>
    </cfRule>
  </conditionalFormatting>
  <conditionalFormatting sqref="BC19">
    <cfRule type="cellIs" dxfId="534" priority="6" operator="greaterThan">
      <formula>95%</formula>
    </cfRule>
    <cfRule type="cellIs" dxfId="533" priority="7" operator="greaterThanOrEqual">
      <formula>90%</formula>
    </cfRule>
    <cfRule type="cellIs" dxfId="532" priority="8" operator="lessThan">
      <formula>89.99%</formula>
    </cfRule>
  </conditionalFormatting>
  <conditionalFormatting sqref="BC22">
    <cfRule type="cellIs" dxfId="531" priority="1" operator="greaterThanOrEqual">
      <formula>100%</formula>
    </cfRule>
    <cfRule type="cellIs" dxfId="530" priority="2" operator="lessThan">
      <formula>99.99%</formula>
    </cfRule>
  </conditionalFormatting>
  <conditionalFormatting sqref="BC25">
    <cfRule type="cellIs" dxfId="529" priority="3" operator="greaterThan">
      <formula>95%</formula>
    </cfRule>
    <cfRule type="cellIs" dxfId="528" priority="4" operator="greaterThanOrEqual">
      <formula>90%</formula>
    </cfRule>
    <cfRule type="cellIs" dxfId="527" priority="5" operator="lessThan">
      <formula>89.99%</formula>
    </cfRule>
  </conditionalFormatting>
  <dataValidations count="1">
    <dataValidation showDropDown="1" showInputMessage="1" showErrorMessage="1" sqref="C21 G19:G23 G10:G11 G16:G17 G13:G14 G25:G26" xr:uid="{E5B032B5-DBBB-4F1C-BE47-4F91ECC28E5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28EC-13A5-41D1-BBAF-7C7AFFFA56BD}">
  <sheetPr>
    <tabColor rgb="FF002060"/>
  </sheetPr>
  <dimension ref="A1:BO48"/>
  <sheetViews>
    <sheetView showGridLines="0" topLeftCell="V14" zoomScale="85" zoomScaleNormal="85" workbookViewId="0">
      <selection activeCell="I7" sqref="I7:BB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23</v>
      </c>
      <c r="F2" s="113" t="s">
        <v>92</v>
      </c>
      <c r="G2" s="113"/>
      <c r="H2" s="22">
        <v>152353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9</v>
      </c>
      <c r="K10" s="25">
        <v>15</v>
      </c>
      <c r="L10" s="25">
        <v>4</v>
      </c>
      <c r="M10" s="25">
        <v>14</v>
      </c>
      <c r="N10" s="25">
        <v>6</v>
      </c>
      <c r="O10" s="25">
        <v>17</v>
      </c>
      <c r="P10" s="25">
        <v>13</v>
      </c>
      <c r="Q10" s="25">
        <v>17</v>
      </c>
      <c r="R10" s="25">
        <v>12</v>
      </c>
      <c r="S10" s="25">
        <v>14</v>
      </c>
      <c r="T10" s="25">
        <v>17</v>
      </c>
      <c r="U10" s="25">
        <v>9</v>
      </c>
      <c r="V10" s="25">
        <v>21</v>
      </c>
      <c r="W10" s="25">
        <v>16</v>
      </c>
      <c r="X10" s="25">
        <v>20</v>
      </c>
      <c r="Y10" s="25">
        <v>7</v>
      </c>
      <c r="Z10" s="25">
        <v>11</v>
      </c>
      <c r="AA10" s="25">
        <v>4</v>
      </c>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9</v>
      </c>
      <c r="K11" s="41">
        <v>15</v>
      </c>
      <c r="L11" s="41">
        <v>4</v>
      </c>
      <c r="M11" s="41">
        <v>14</v>
      </c>
      <c r="N11" s="41">
        <v>6</v>
      </c>
      <c r="O11" s="41">
        <v>17</v>
      </c>
      <c r="P11" s="41">
        <v>13</v>
      </c>
      <c r="Q11" s="41">
        <v>17</v>
      </c>
      <c r="R11" s="41">
        <v>12</v>
      </c>
      <c r="S11" s="41">
        <v>14</v>
      </c>
      <c r="T11" s="41">
        <v>17</v>
      </c>
      <c r="U11" s="41">
        <v>9</v>
      </c>
      <c r="V11" s="41">
        <v>21</v>
      </c>
      <c r="W11" s="41">
        <v>16</v>
      </c>
      <c r="X11" s="41">
        <v>20</v>
      </c>
      <c r="Y11" s="41">
        <v>7</v>
      </c>
      <c r="Z11" s="41">
        <v>11</v>
      </c>
      <c r="AA11" s="41">
        <v>4</v>
      </c>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90</v>
      </c>
      <c r="K13" s="25">
        <v>147</v>
      </c>
      <c r="L13" s="25">
        <v>42</v>
      </c>
      <c r="M13" s="25">
        <v>140</v>
      </c>
      <c r="N13" s="25">
        <v>61</v>
      </c>
      <c r="O13" s="25">
        <v>169</v>
      </c>
      <c r="P13" s="25">
        <v>126</v>
      </c>
      <c r="Q13" s="25">
        <v>169</v>
      </c>
      <c r="R13" s="25">
        <v>124</v>
      </c>
      <c r="S13" s="25">
        <v>141</v>
      </c>
      <c r="T13" s="25">
        <v>171</v>
      </c>
      <c r="U13" s="25">
        <v>90</v>
      </c>
      <c r="V13" s="25">
        <v>212</v>
      </c>
      <c r="W13" s="25">
        <v>162</v>
      </c>
      <c r="X13" s="25">
        <v>190</v>
      </c>
      <c r="Y13" s="25">
        <v>65</v>
      </c>
      <c r="Z13" s="25">
        <v>105</v>
      </c>
      <c r="AA13" s="25">
        <v>36</v>
      </c>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0.98896247240618107</v>
      </c>
    </row>
    <row r="14" spans="1:67" s="3" customFormat="1" ht="50.1" customHeight="1" x14ac:dyDescent="0.2">
      <c r="A14" s="132"/>
      <c r="B14" s="133"/>
      <c r="C14" s="128"/>
      <c r="D14" s="129"/>
      <c r="E14" s="128"/>
      <c r="F14" s="130"/>
      <c r="G14" s="131"/>
      <c r="H14" s="27" t="str">
        <f>'PANEL DE CONTROL DISTRITAL'!H13</f>
        <v>Número de trámites aplicados</v>
      </c>
      <c r="I14" s="41">
        <v>0</v>
      </c>
      <c r="J14" s="41">
        <v>92</v>
      </c>
      <c r="K14" s="41">
        <v>147</v>
      </c>
      <c r="L14" s="41">
        <v>42</v>
      </c>
      <c r="M14" s="41">
        <v>140</v>
      </c>
      <c r="N14" s="41">
        <v>61</v>
      </c>
      <c r="O14" s="41">
        <v>172</v>
      </c>
      <c r="P14" s="41">
        <v>126</v>
      </c>
      <c r="Q14" s="41">
        <v>169</v>
      </c>
      <c r="R14" s="41">
        <v>124</v>
      </c>
      <c r="S14" s="41">
        <v>141</v>
      </c>
      <c r="T14" s="41">
        <v>173</v>
      </c>
      <c r="U14" s="41">
        <v>90</v>
      </c>
      <c r="V14" s="41">
        <v>213</v>
      </c>
      <c r="W14" s="41">
        <v>164</v>
      </c>
      <c r="X14" s="41">
        <v>201</v>
      </c>
      <c r="Y14" s="41">
        <v>66</v>
      </c>
      <c r="Z14" s="41">
        <v>107</v>
      </c>
      <c r="AA14" s="41">
        <v>37</v>
      </c>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151</v>
      </c>
      <c r="K19" s="25">
        <v>145</v>
      </c>
      <c r="L19" s="25">
        <v>77</v>
      </c>
      <c r="M19" s="25">
        <v>103</v>
      </c>
      <c r="N19" s="25">
        <v>85</v>
      </c>
      <c r="O19" s="25">
        <v>114</v>
      </c>
      <c r="P19" s="25">
        <v>126</v>
      </c>
      <c r="Q19" s="25">
        <v>188</v>
      </c>
      <c r="R19" s="25">
        <v>135</v>
      </c>
      <c r="S19" s="25">
        <v>170</v>
      </c>
      <c r="T19" s="25">
        <v>92</v>
      </c>
      <c r="U19" s="25">
        <v>165</v>
      </c>
      <c r="V19" s="25">
        <v>122</v>
      </c>
      <c r="W19" s="25">
        <v>197</v>
      </c>
      <c r="X19" s="25">
        <v>111</v>
      </c>
      <c r="Y19" s="25">
        <v>204</v>
      </c>
      <c r="Z19" s="25">
        <v>35</v>
      </c>
      <c r="AA19" s="25">
        <v>39</v>
      </c>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151</v>
      </c>
      <c r="K20" s="41">
        <v>145</v>
      </c>
      <c r="L20" s="41">
        <v>77</v>
      </c>
      <c r="M20" s="41">
        <v>103</v>
      </c>
      <c r="N20" s="41">
        <v>85</v>
      </c>
      <c r="O20" s="41">
        <v>114</v>
      </c>
      <c r="P20" s="41">
        <v>126</v>
      </c>
      <c r="Q20" s="41">
        <v>188</v>
      </c>
      <c r="R20" s="41">
        <v>135</v>
      </c>
      <c r="S20" s="41">
        <v>170</v>
      </c>
      <c r="T20" s="41">
        <v>92</v>
      </c>
      <c r="U20" s="41">
        <v>165</v>
      </c>
      <c r="V20" s="41">
        <v>122</v>
      </c>
      <c r="W20" s="41">
        <v>197</v>
      </c>
      <c r="X20" s="41">
        <v>111</v>
      </c>
      <c r="Y20" s="41">
        <v>204</v>
      </c>
      <c r="Z20" s="41">
        <v>35</v>
      </c>
      <c r="AA20" s="41">
        <v>39</v>
      </c>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269</v>
      </c>
      <c r="K22" s="25">
        <v>200</v>
      </c>
      <c r="L22" s="25">
        <v>235</v>
      </c>
      <c r="M22" s="25">
        <v>158</v>
      </c>
      <c r="N22" s="25">
        <v>163</v>
      </c>
      <c r="O22" s="25">
        <v>167</v>
      </c>
      <c r="P22" s="25">
        <v>207</v>
      </c>
      <c r="Q22" s="25">
        <v>234</v>
      </c>
      <c r="R22" s="25">
        <v>201</v>
      </c>
      <c r="S22" s="25">
        <v>224</v>
      </c>
      <c r="T22" s="25">
        <v>153</v>
      </c>
      <c r="U22" s="25">
        <v>246</v>
      </c>
      <c r="V22" s="25">
        <v>190</v>
      </c>
      <c r="W22" s="25">
        <v>281</v>
      </c>
      <c r="X22" s="25">
        <v>171</v>
      </c>
      <c r="Y22" s="25">
        <v>232</v>
      </c>
      <c r="Z22" s="25">
        <v>119</v>
      </c>
      <c r="AA22" s="25">
        <v>140</v>
      </c>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269</v>
      </c>
      <c r="K23" s="41">
        <v>200</v>
      </c>
      <c r="L23" s="41">
        <v>235</v>
      </c>
      <c r="M23" s="41">
        <v>158</v>
      </c>
      <c r="N23" s="41">
        <v>163</v>
      </c>
      <c r="O23" s="41">
        <v>167</v>
      </c>
      <c r="P23" s="41">
        <v>207</v>
      </c>
      <c r="Q23" s="41">
        <v>234</v>
      </c>
      <c r="R23" s="41">
        <v>201</v>
      </c>
      <c r="S23" s="41">
        <v>224</v>
      </c>
      <c r="T23" s="41">
        <v>153</v>
      </c>
      <c r="U23" s="41">
        <v>246</v>
      </c>
      <c r="V23" s="41">
        <v>190</v>
      </c>
      <c r="W23" s="41">
        <v>281</v>
      </c>
      <c r="X23" s="41">
        <v>171</v>
      </c>
      <c r="Y23" s="41">
        <v>232</v>
      </c>
      <c r="Z23" s="41">
        <v>119</v>
      </c>
      <c r="AA23" s="41">
        <v>140</v>
      </c>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147</v>
      </c>
      <c r="K25" s="25">
        <v>214</v>
      </c>
      <c r="L25" s="25">
        <v>42</v>
      </c>
      <c r="M25" s="25">
        <v>180</v>
      </c>
      <c r="N25" s="25">
        <v>80</v>
      </c>
      <c r="O25" s="25">
        <v>110</v>
      </c>
      <c r="P25" s="25">
        <v>86</v>
      </c>
      <c r="Q25" s="25">
        <v>161</v>
      </c>
      <c r="R25" s="25">
        <v>168</v>
      </c>
      <c r="S25" s="25">
        <v>147</v>
      </c>
      <c r="T25" s="25">
        <v>163</v>
      </c>
      <c r="U25" s="25">
        <v>72</v>
      </c>
      <c r="V25" s="25">
        <v>177</v>
      </c>
      <c r="W25" s="25">
        <v>106</v>
      </c>
      <c r="X25" s="25">
        <v>221</v>
      </c>
      <c r="Y25" s="25">
        <v>143</v>
      </c>
      <c r="Z25" s="25">
        <v>147</v>
      </c>
      <c r="AA25" s="25">
        <v>18</v>
      </c>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0.99665271966527191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147</v>
      </c>
      <c r="K26" s="41">
        <v>214</v>
      </c>
      <c r="L26" s="41">
        <v>43</v>
      </c>
      <c r="M26" s="41">
        <v>180</v>
      </c>
      <c r="N26" s="41">
        <v>80</v>
      </c>
      <c r="O26" s="41">
        <v>110</v>
      </c>
      <c r="P26" s="41">
        <v>86</v>
      </c>
      <c r="Q26" s="41">
        <v>163</v>
      </c>
      <c r="R26" s="41">
        <v>168</v>
      </c>
      <c r="S26" s="41">
        <v>147</v>
      </c>
      <c r="T26" s="41">
        <v>163</v>
      </c>
      <c r="U26" s="41">
        <v>72</v>
      </c>
      <c r="V26" s="41">
        <v>177</v>
      </c>
      <c r="W26" s="41">
        <v>106</v>
      </c>
      <c r="X26" s="41">
        <v>221</v>
      </c>
      <c r="Y26" s="41">
        <v>145</v>
      </c>
      <c r="Z26" s="41">
        <v>150</v>
      </c>
      <c r="AA26" s="41">
        <v>18</v>
      </c>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60">
      <colorScale>
        <cfvo type="min"/>
        <cfvo type="percentile" val="50"/>
        <cfvo type="max"/>
        <color rgb="FFE98BD7"/>
        <color rgb="FFD5007F"/>
        <color rgb="FF950054"/>
      </colorScale>
    </cfRule>
  </conditionalFormatting>
  <conditionalFormatting sqref="BC10">
    <cfRule type="cellIs" dxfId="526" priority="15" operator="greaterThan">
      <formula>95%</formula>
    </cfRule>
    <cfRule type="cellIs" dxfId="525" priority="16" operator="greaterThanOrEqual">
      <formula>90%</formula>
    </cfRule>
    <cfRule type="cellIs" dxfId="524" priority="17" operator="lessThan">
      <formula>89.99%</formula>
    </cfRule>
  </conditionalFormatting>
  <conditionalFormatting sqref="BC13">
    <cfRule type="cellIs" dxfId="523" priority="12" operator="greaterThan">
      <formula>95%</formula>
    </cfRule>
    <cfRule type="cellIs" dxfId="522" priority="13" operator="greaterThanOrEqual">
      <formula>90%</formula>
    </cfRule>
    <cfRule type="cellIs" dxfId="521" priority="14" operator="lessThan">
      <formula>89.99%</formula>
    </cfRule>
  </conditionalFormatting>
  <conditionalFormatting sqref="BC16">
    <cfRule type="cellIs" dxfId="520" priority="9" operator="greaterThan">
      <formula>95%</formula>
    </cfRule>
    <cfRule type="cellIs" dxfId="519" priority="10" operator="greaterThanOrEqual">
      <formula>90%</formula>
    </cfRule>
    <cfRule type="cellIs" dxfId="518" priority="11" operator="lessThan">
      <formula>89.99%</formula>
    </cfRule>
  </conditionalFormatting>
  <conditionalFormatting sqref="BC19">
    <cfRule type="cellIs" dxfId="517" priority="6" operator="greaterThan">
      <formula>95%</formula>
    </cfRule>
    <cfRule type="cellIs" dxfId="516" priority="7" operator="greaterThanOrEqual">
      <formula>90%</formula>
    </cfRule>
    <cfRule type="cellIs" dxfId="515" priority="8" operator="lessThan">
      <formula>89.99%</formula>
    </cfRule>
  </conditionalFormatting>
  <conditionalFormatting sqref="BC22">
    <cfRule type="cellIs" dxfId="514" priority="1" operator="greaterThanOrEqual">
      <formula>100%</formula>
    </cfRule>
    <cfRule type="cellIs" dxfId="513" priority="2" operator="lessThan">
      <formula>99.99%</formula>
    </cfRule>
  </conditionalFormatting>
  <conditionalFormatting sqref="BC25">
    <cfRule type="cellIs" dxfId="512" priority="3" operator="greaterThan">
      <formula>95%</formula>
    </cfRule>
    <cfRule type="cellIs" dxfId="511" priority="4" operator="greaterThanOrEqual">
      <formula>90%</formula>
    </cfRule>
    <cfRule type="cellIs" dxfId="510" priority="5" operator="lessThan">
      <formula>89.99%</formula>
    </cfRule>
  </conditionalFormatting>
  <dataValidations count="1">
    <dataValidation showDropDown="1" showInputMessage="1" showErrorMessage="1" sqref="C21 G19:G23 G10:G11 G16:G17 G13:G14 G25:G26" xr:uid="{FEA6EBF2-6017-4303-BDAD-D84018E017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BO48"/>
  <sheetViews>
    <sheetView showGridLines="0" topLeftCell="U1"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24</v>
      </c>
      <c r="F2" s="113" t="s">
        <v>92</v>
      </c>
      <c r="G2" s="113"/>
      <c r="H2" s="22">
        <v>152451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78</v>
      </c>
      <c r="K10" s="25">
        <v>77</v>
      </c>
      <c r="L10" s="25">
        <v>51</v>
      </c>
      <c r="M10" s="25">
        <v>74</v>
      </c>
      <c r="N10" s="25">
        <v>69</v>
      </c>
      <c r="O10" s="25">
        <v>85</v>
      </c>
      <c r="P10" s="25">
        <v>89</v>
      </c>
      <c r="Q10" s="25">
        <v>83</v>
      </c>
      <c r="R10" s="25">
        <v>65</v>
      </c>
      <c r="S10" s="25">
        <v>80</v>
      </c>
      <c r="T10" s="25">
        <v>88</v>
      </c>
      <c r="U10" s="25">
        <v>71</v>
      </c>
      <c r="V10" s="25">
        <v>81</v>
      </c>
      <c r="W10" s="25">
        <v>85</v>
      </c>
      <c r="X10" s="25">
        <v>82</v>
      </c>
      <c r="Y10" s="25">
        <v>88</v>
      </c>
      <c r="Z10" s="25">
        <v>63</v>
      </c>
      <c r="AA10" s="25">
        <v>16</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78</v>
      </c>
      <c r="K11" s="41">
        <v>77</v>
      </c>
      <c r="L11" s="41">
        <v>51</v>
      </c>
      <c r="M11" s="41">
        <v>74</v>
      </c>
      <c r="N11" s="41">
        <v>69</v>
      </c>
      <c r="O11" s="41">
        <v>85</v>
      </c>
      <c r="P11" s="41">
        <v>89</v>
      </c>
      <c r="Q11" s="41">
        <v>83</v>
      </c>
      <c r="R11" s="41">
        <v>65</v>
      </c>
      <c r="S11" s="41">
        <v>80</v>
      </c>
      <c r="T11" s="41">
        <v>88</v>
      </c>
      <c r="U11" s="41">
        <v>71</v>
      </c>
      <c r="V11" s="41">
        <v>81</v>
      </c>
      <c r="W11" s="41">
        <v>85</v>
      </c>
      <c r="X11" s="41">
        <v>82</v>
      </c>
      <c r="Y11" s="41">
        <v>88</v>
      </c>
      <c r="Z11" s="41">
        <v>63</v>
      </c>
      <c r="AA11" s="41">
        <v>16</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723</v>
      </c>
      <c r="K13" s="25">
        <v>722</v>
      </c>
      <c r="L13" s="25">
        <v>470</v>
      </c>
      <c r="M13" s="25">
        <v>698</v>
      </c>
      <c r="N13" s="25">
        <v>648</v>
      </c>
      <c r="O13" s="25">
        <v>799</v>
      </c>
      <c r="P13" s="25">
        <v>833</v>
      </c>
      <c r="Q13" s="25">
        <v>775</v>
      </c>
      <c r="R13" s="25">
        <v>604</v>
      </c>
      <c r="S13" s="25">
        <v>755</v>
      </c>
      <c r="T13" s="25">
        <v>884</v>
      </c>
      <c r="U13" s="25">
        <v>675</v>
      </c>
      <c r="V13" s="25">
        <v>779</v>
      </c>
      <c r="W13" s="25">
        <v>883</v>
      </c>
      <c r="X13" s="25">
        <v>787</v>
      </c>
      <c r="Y13" s="25">
        <v>847</v>
      </c>
      <c r="Z13" s="25">
        <v>610</v>
      </c>
      <c r="AA13" s="25">
        <v>159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1</v>
      </c>
    </row>
    <row r="14" spans="1:67" s="3" customFormat="1" ht="50.1" customHeight="1" x14ac:dyDescent="0.2">
      <c r="A14" s="132"/>
      <c r="B14" s="133"/>
      <c r="C14" s="128"/>
      <c r="D14" s="129"/>
      <c r="E14" s="128"/>
      <c r="F14" s="130"/>
      <c r="G14" s="131"/>
      <c r="H14" s="27" t="str">
        <f>'PANEL DE CONTROL DISTRITAL'!H13</f>
        <v>Número de trámites aplicados</v>
      </c>
      <c r="I14" s="41">
        <v>0</v>
      </c>
      <c r="J14" s="41">
        <v>723</v>
      </c>
      <c r="K14" s="41">
        <v>722</v>
      </c>
      <c r="L14" s="41">
        <v>470</v>
      </c>
      <c r="M14" s="41">
        <v>698</v>
      </c>
      <c r="N14" s="41">
        <v>648</v>
      </c>
      <c r="O14" s="41">
        <v>799</v>
      </c>
      <c r="P14" s="41">
        <v>833</v>
      </c>
      <c r="Q14" s="41">
        <v>775</v>
      </c>
      <c r="R14" s="41">
        <v>604</v>
      </c>
      <c r="S14" s="41">
        <v>755</v>
      </c>
      <c r="T14" s="41">
        <v>884</v>
      </c>
      <c r="U14" s="41">
        <v>675</v>
      </c>
      <c r="V14" s="41">
        <v>779</v>
      </c>
      <c r="W14" s="41">
        <v>883</v>
      </c>
      <c r="X14" s="41">
        <v>787</v>
      </c>
      <c r="Y14" s="41">
        <v>847</v>
      </c>
      <c r="Z14" s="41">
        <v>610</v>
      </c>
      <c r="AA14" s="41">
        <v>159</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1</v>
      </c>
      <c r="Z16" s="25">
        <v>0</v>
      </c>
      <c r="AA16" s="25">
        <v>1</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v>
      </c>
      <c r="Y17" s="41">
        <v>1</v>
      </c>
      <c r="Z17" s="41">
        <v>0</v>
      </c>
      <c r="AA17" s="41">
        <v>1</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792</v>
      </c>
      <c r="K19" s="25">
        <v>841</v>
      </c>
      <c r="L19" s="25">
        <v>400</v>
      </c>
      <c r="M19" s="25">
        <v>799</v>
      </c>
      <c r="N19" s="25">
        <v>548</v>
      </c>
      <c r="O19" s="25">
        <v>823</v>
      </c>
      <c r="P19" s="25">
        <v>805</v>
      </c>
      <c r="Q19" s="25">
        <v>791</v>
      </c>
      <c r="R19" s="25">
        <v>739</v>
      </c>
      <c r="S19" s="25">
        <v>546</v>
      </c>
      <c r="T19" s="25">
        <v>723</v>
      </c>
      <c r="U19" s="25">
        <v>704</v>
      </c>
      <c r="V19" s="25">
        <v>941</v>
      </c>
      <c r="W19" s="25">
        <v>691</v>
      </c>
      <c r="X19" s="25">
        <v>995</v>
      </c>
      <c r="Y19" s="25">
        <v>796</v>
      </c>
      <c r="Z19" s="25">
        <v>547</v>
      </c>
      <c r="AA19" s="25">
        <v>178</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792</v>
      </c>
      <c r="K20" s="41">
        <v>841</v>
      </c>
      <c r="L20" s="41">
        <v>400</v>
      </c>
      <c r="M20" s="41">
        <v>799</v>
      </c>
      <c r="N20" s="41">
        <v>548</v>
      </c>
      <c r="O20" s="41">
        <v>823</v>
      </c>
      <c r="P20" s="41">
        <v>805</v>
      </c>
      <c r="Q20" s="41">
        <v>791</v>
      </c>
      <c r="R20" s="41">
        <v>739</v>
      </c>
      <c r="S20" s="41">
        <v>546</v>
      </c>
      <c r="T20" s="41">
        <v>723</v>
      </c>
      <c r="U20" s="41">
        <v>704</v>
      </c>
      <c r="V20" s="41">
        <v>941</v>
      </c>
      <c r="W20" s="41">
        <v>691</v>
      </c>
      <c r="X20" s="41">
        <v>995</v>
      </c>
      <c r="Y20" s="41">
        <v>796</v>
      </c>
      <c r="Z20" s="41">
        <v>547</v>
      </c>
      <c r="AA20" s="41">
        <v>178</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1186</v>
      </c>
      <c r="K22" s="25">
        <v>1245</v>
      </c>
      <c r="L22" s="25">
        <v>1026</v>
      </c>
      <c r="M22" s="25">
        <v>1213</v>
      </c>
      <c r="N22" s="25">
        <v>1098</v>
      </c>
      <c r="O22" s="25">
        <v>1294</v>
      </c>
      <c r="P22" s="25">
        <v>1282</v>
      </c>
      <c r="Q22" s="25">
        <v>1315</v>
      </c>
      <c r="R22" s="25">
        <v>1446</v>
      </c>
      <c r="S22" s="25">
        <v>1139</v>
      </c>
      <c r="T22" s="25">
        <v>1180</v>
      </c>
      <c r="U22" s="25">
        <v>1129</v>
      </c>
      <c r="V22" s="25">
        <v>1315</v>
      </c>
      <c r="W22" s="25">
        <v>1288</v>
      </c>
      <c r="X22" s="25">
        <v>1463</v>
      </c>
      <c r="Y22" s="25">
        <v>1338</v>
      </c>
      <c r="Z22" s="25">
        <v>1192</v>
      </c>
      <c r="AA22" s="25">
        <v>1171</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1186</v>
      </c>
      <c r="K23" s="41">
        <v>1245</v>
      </c>
      <c r="L23" s="41">
        <v>1026</v>
      </c>
      <c r="M23" s="41">
        <v>1213</v>
      </c>
      <c r="N23" s="41">
        <v>1098</v>
      </c>
      <c r="O23" s="41">
        <v>1294</v>
      </c>
      <c r="P23" s="41">
        <v>1282</v>
      </c>
      <c r="Q23" s="41">
        <v>1315</v>
      </c>
      <c r="R23" s="41">
        <v>1446</v>
      </c>
      <c r="S23" s="41">
        <v>1139</v>
      </c>
      <c r="T23" s="41">
        <v>1180</v>
      </c>
      <c r="U23" s="41">
        <v>1129</v>
      </c>
      <c r="V23" s="41">
        <v>1315</v>
      </c>
      <c r="W23" s="41">
        <v>1288</v>
      </c>
      <c r="X23" s="41">
        <v>1463</v>
      </c>
      <c r="Y23" s="41">
        <v>1338</v>
      </c>
      <c r="Z23" s="41">
        <v>1192</v>
      </c>
      <c r="AA23" s="41">
        <v>1171</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768</v>
      </c>
      <c r="K25" s="25">
        <v>782</v>
      </c>
      <c r="L25" s="25">
        <v>619</v>
      </c>
      <c r="M25" s="25">
        <v>612</v>
      </c>
      <c r="N25" s="25">
        <v>663</v>
      </c>
      <c r="O25" s="25">
        <v>627</v>
      </c>
      <c r="P25" s="25">
        <v>811</v>
      </c>
      <c r="Q25" s="25">
        <v>758</v>
      </c>
      <c r="R25" s="25">
        <v>608</v>
      </c>
      <c r="S25" s="25">
        <v>845</v>
      </c>
      <c r="T25" s="25">
        <v>682</v>
      </c>
      <c r="U25" s="25">
        <v>755</v>
      </c>
      <c r="V25" s="25">
        <v>744</v>
      </c>
      <c r="W25" s="25">
        <v>718</v>
      </c>
      <c r="X25" s="25">
        <v>820</v>
      </c>
      <c r="Y25" s="25">
        <v>795</v>
      </c>
      <c r="Z25" s="25">
        <v>683</v>
      </c>
      <c r="AA25" s="25">
        <v>199</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768</v>
      </c>
      <c r="K26" s="41">
        <v>782</v>
      </c>
      <c r="L26" s="41">
        <v>619</v>
      </c>
      <c r="M26" s="41">
        <v>612</v>
      </c>
      <c r="N26" s="41">
        <v>663</v>
      </c>
      <c r="O26" s="41">
        <v>627</v>
      </c>
      <c r="P26" s="41">
        <v>811</v>
      </c>
      <c r="Q26" s="41">
        <v>758</v>
      </c>
      <c r="R26" s="41">
        <v>608</v>
      </c>
      <c r="S26" s="41">
        <v>845</v>
      </c>
      <c r="T26" s="41">
        <v>682</v>
      </c>
      <c r="U26" s="41">
        <v>755</v>
      </c>
      <c r="V26" s="41">
        <v>744</v>
      </c>
      <c r="W26" s="41">
        <v>718</v>
      </c>
      <c r="X26" s="41">
        <v>820</v>
      </c>
      <c r="Y26" s="41">
        <v>795</v>
      </c>
      <c r="Z26" s="41">
        <v>683</v>
      </c>
      <c r="AA26" s="41">
        <v>199</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F22:F23"/>
    <mergeCell ref="G22:G23"/>
    <mergeCell ref="BC22:BC23"/>
    <mergeCell ref="I29:L29"/>
    <mergeCell ref="B34:M34"/>
    <mergeCell ref="A22:A23"/>
    <mergeCell ref="B22:B23"/>
    <mergeCell ref="C22:C23"/>
    <mergeCell ref="D22:D23"/>
    <mergeCell ref="E22:E23"/>
    <mergeCell ref="F16:F17"/>
    <mergeCell ref="G16:G17"/>
    <mergeCell ref="BC16:BC17"/>
    <mergeCell ref="A18:BC18"/>
    <mergeCell ref="A19:A20"/>
    <mergeCell ref="B19:B20"/>
    <mergeCell ref="C19:C20"/>
    <mergeCell ref="D19:D20"/>
    <mergeCell ref="E19:E20"/>
    <mergeCell ref="F19:F20"/>
    <mergeCell ref="G19:G20"/>
    <mergeCell ref="BC19:BC20"/>
    <mergeCell ref="A16:A17"/>
    <mergeCell ref="B16:B1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BC13:BC14"/>
    <mergeCell ref="E10:E11"/>
    <mergeCell ref="F10:F11"/>
    <mergeCell ref="G10:G11"/>
    <mergeCell ref="BC10:BC11"/>
    <mergeCell ref="A1:BC1"/>
    <mergeCell ref="F2:G2"/>
    <mergeCell ref="A4:BC4"/>
    <mergeCell ref="A5:BC5"/>
    <mergeCell ref="A6:A9"/>
    <mergeCell ref="B6:H6"/>
    <mergeCell ref="I6:X6"/>
    <mergeCell ref="BC6:BC9"/>
    <mergeCell ref="B7:D7"/>
    <mergeCell ref="E7:H7"/>
    <mergeCell ref="B8:X8"/>
    <mergeCell ref="I7:BB7"/>
    <mergeCell ref="B35:G35"/>
    <mergeCell ref="H35:M35"/>
    <mergeCell ref="B36:G37"/>
    <mergeCell ref="H36:M37"/>
    <mergeCell ref="A24:BC24"/>
    <mergeCell ref="A25:A26"/>
    <mergeCell ref="B25:B26"/>
    <mergeCell ref="C25:C26"/>
    <mergeCell ref="D25:D26"/>
    <mergeCell ref="E25:E26"/>
    <mergeCell ref="F25:F26"/>
    <mergeCell ref="G25:G26"/>
    <mergeCell ref="BC25:BC26"/>
  </mergeCells>
  <conditionalFormatting sqref="I21:BB21">
    <cfRule type="colorScale" priority="1129">
      <colorScale>
        <cfvo type="min"/>
        <cfvo type="percentile" val="50"/>
        <cfvo type="max"/>
        <color rgb="FFE98BD7"/>
        <color rgb="FFD5007F"/>
        <color rgb="FF950054"/>
      </colorScale>
    </cfRule>
  </conditionalFormatting>
  <conditionalFormatting sqref="BC10">
    <cfRule type="cellIs" dxfId="509" priority="18" operator="greaterThan">
      <formula>95%</formula>
    </cfRule>
    <cfRule type="cellIs" dxfId="508" priority="19" operator="greaterThanOrEqual">
      <formula>90%</formula>
    </cfRule>
    <cfRule type="cellIs" dxfId="507" priority="20" operator="lessThan">
      <formula>89.99%</formula>
    </cfRule>
  </conditionalFormatting>
  <conditionalFormatting sqref="BC13">
    <cfRule type="cellIs" dxfId="506" priority="15" operator="greaterThan">
      <formula>95%</formula>
    </cfRule>
    <cfRule type="cellIs" dxfId="505" priority="16" operator="greaterThanOrEqual">
      <formula>90%</formula>
    </cfRule>
    <cfRule type="cellIs" dxfId="504" priority="17" operator="lessThan">
      <formula>89.99%</formula>
    </cfRule>
  </conditionalFormatting>
  <conditionalFormatting sqref="BC16">
    <cfRule type="cellIs" dxfId="503" priority="12" operator="greaterThan">
      <formula>95%</formula>
    </cfRule>
    <cfRule type="cellIs" dxfId="502" priority="13" operator="greaterThanOrEqual">
      <formula>90%</formula>
    </cfRule>
    <cfRule type="cellIs" dxfId="501" priority="14" operator="lessThan">
      <formula>89.99%</formula>
    </cfRule>
  </conditionalFormatting>
  <conditionalFormatting sqref="BC19">
    <cfRule type="cellIs" dxfId="500" priority="9" operator="greaterThan">
      <formula>95%</formula>
    </cfRule>
    <cfRule type="cellIs" dxfId="499" priority="10" operator="greaterThanOrEqual">
      <formula>90%</formula>
    </cfRule>
    <cfRule type="cellIs" dxfId="498" priority="11" operator="lessThan">
      <formula>89.99%</formula>
    </cfRule>
  </conditionalFormatting>
  <conditionalFormatting sqref="BC22">
    <cfRule type="cellIs" dxfId="497" priority="1" operator="greaterThanOrEqual">
      <formula>100%</formula>
    </cfRule>
    <cfRule type="cellIs" dxfId="496" priority="2" operator="lessThan">
      <formula>99.99%</formula>
    </cfRule>
  </conditionalFormatting>
  <conditionalFormatting sqref="BC25">
    <cfRule type="cellIs" dxfId="495" priority="3" operator="greaterThan">
      <formula>95%</formula>
    </cfRule>
    <cfRule type="cellIs" dxfId="494" priority="4" operator="greaterThanOrEqual">
      <formula>90%</formula>
    </cfRule>
    <cfRule type="cellIs" dxfId="493" priority="5" operator="lessThan">
      <formula>89.99%</formula>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0E76-906B-426E-AC5F-381D7C1B8BA2}">
  <sheetPr>
    <tabColor rgb="FF00B0F0"/>
  </sheetPr>
  <dimension ref="A1:BO37"/>
  <sheetViews>
    <sheetView showGridLines="0" topLeftCell="X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25</v>
      </c>
      <c r="F2" s="113" t="s">
        <v>92</v>
      </c>
      <c r="G2" s="113"/>
      <c r="H2" s="22">
        <v>152551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'150151'!I9</f>
        <v>2024-41</v>
      </c>
      <c r="J9" s="33" t="str">
        <f>'150151'!J9</f>
        <v>2024-42</v>
      </c>
      <c r="K9" s="33" t="str">
        <f>'150151'!K9</f>
        <v>2024-43</v>
      </c>
      <c r="L9" s="33" t="str">
        <f>'150151'!L9</f>
        <v>2024-44</v>
      </c>
      <c r="M9" s="33" t="str">
        <f>'150151'!M9</f>
        <v>2024-45</v>
      </c>
      <c r="N9" s="33" t="str">
        <f>'150151'!N9</f>
        <v>2024-46</v>
      </c>
      <c r="O9" s="33" t="str">
        <f>'150151'!O9</f>
        <v>2024-47</v>
      </c>
      <c r="P9" s="33" t="str">
        <f>'150151'!P9</f>
        <v>2024-48</v>
      </c>
      <c r="Q9" s="33" t="str">
        <f>'150151'!Q9</f>
        <v>2024-49</v>
      </c>
      <c r="R9" s="33" t="str">
        <f>'150151'!R9</f>
        <v>2024-50</v>
      </c>
      <c r="S9" s="33" t="str">
        <f>'150151'!S9</f>
        <v>2024-51</v>
      </c>
      <c r="T9" s="33" t="str">
        <f>'150151'!T9</f>
        <v>2024-52</v>
      </c>
      <c r="U9" s="33" t="str">
        <f>'150151'!U9</f>
        <v>2024-53</v>
      </c>
      <c r="V9" s="33" t="str">
        <f>'150151'!V9</f>
        <v>2024-54</v>
      </c>
      <c r="W9" s="33" t="str">
        <f>'150151'!W9</f>
        <v>2024-55</v>
      </c>
      <c r="X9" s="33" t="str">
        <f>'150151'!X9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123</v>
      </c>
      <c r="K10" s="25">
        <v>127</v>
      </c>
      <c r="L10" s="25">
        <v>81</v>
      </c>
      <c r="M10" s="25">
        <v>123</v>
      </c>
      <c r="N10" s="25">
        <v>101</v>
      </c>
      <c r="O10" s="25">
        <v>132</v>
      </c>
      <c r="P10" s="25">
        <v>127</v>
      </c>
      <c r="Q10" s="25">
        <v>126</v>
      </c>
      <c r="R10" s="25">
        <v>105</v>
      </c>
      <c r="S10" s="25">
        <v>130</v>
      </c>
      <c r="T10" s="25">
        <v>129</v>
      </c>
      <c r="U10" s="25">
        <v>109</v>
      </c>
      <c r="V10" s="25">
        <v>131</v>
      </c>
      <c r="W10" s="25">
        <v>128</v>
      </c>
      <c r="X10" s="25">
        <v>127</v>
      </c>
      <c r="Y10" s="25">
        <v>113</v>
      </c>
      <c r="Z10" s="25">
        <v>93</v>
      </c>
      <c r="AA10" s="25">
        <v>24</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0.9985236220472441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123</v>
      </c>
      <c r="K11" s="41">
        <v>127</v>
      </c>
      <c r="L11" s="41">
        <v>81</v>
      </c>
      <c r="M11" s="41">
        <v>123</v>
      </c>
      <c r="N11" s="41">
        <v>101</v>
      </c>
      <c r="O11" s="41">
        <v>132</v>
      </c>
      <c r="P11" s="41">
        <v>127</v>
      </c>
      <c r="Q11" s="41">
        <v>126</v>
      </c>
      <c r="R11" s="41">
        <v>105</v>
      </c>
      <c r="S11" s="41">
        <v>130</v>
      </c>
      <c r="T11" s="41">
        <v>129</v>
      </c>
      <c r="U11" s="41">
        <v>110</v>
      </c>
      <c r="V11" s="41">
        <v>132</v>
      </c>
      <c r="W11" s="41">
        <v>129</v>
      </c>
      <c r="X11" s="41">
        <v>127</v>
      </c>
      <c r="Y11" s="41">
        <v>113</v>
      </c>
      <c r="Z11" s="41">
        <v>93</v>
      </c>
      <c r="AA11" s="41">
        <v>24</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1177</v>
      </c>
      <c r="K13" s="25">
        <v>1229</v>
      </c>
      <c r="L13" s="25">
        <v>761</v>
      </c>
      <c r="M13" s="25">
        <v>1185</v>
      </c>
      <c r="N13" s="25">
        <v>967</v>
      </c>
      <c r="O13" s="25">
        <v>1274</v>
      </c>
      <c r="P13" s="25">
        <v>1237</v>
      </c>
      <c r="Q13" s="25">
        <v>1224</v>
      </c>
      <c r="R13" s="25">
        <v>1012</v>
      </c>
      <c r="S13" s="25">
        <v>1256</v>
      </c>
      <c r="T13" s="25">
        <v>1246</v>
      </c>
      <c r="U13" s="25">
        <v>1052</v>
      </c>
      <c r="V13" s="25">
        <v>1275</v>
      </c>
      <c r="W13" s="25">
        <v>1241</v>
      </c>
      <c r="X13" s="25">
        <v>1217</v>
      </c>
      <c r="Y13" s="25">
        <v>1104</v>
      </c>
      <c r="Z13" s="25">
        <v>882</v>
      </c>
      <c r="AA13" s="25">
        <v>229</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0.99587765280675866</v>
      </c>
    </row>
    <row r="14" spans="1:67" s="3" customFormat="1" ht="50.1" customHeight="1" x14ac:dyDescent="0.2">
      <c r="A14" s="132"/>
      <c r="B14" s="133"/>
      <c r="C14" s="128"/>
      <c r="D14" s="129"/>
      <c r="E14" s="128"/>
      <c r="F14" s="130"/>
      <c r="G14" s="131"/>
      <c r="H14" s="27" t="str">
        <f>'PANEL DE CONTROL DISTRITAL'!H13</f>
        <v>Número de trámites aplicados</v>
      </c>
      <c r="I14" s="41">
        <v>0</v>
      </c>
      <c r="J14" s="41">
        <v>1181</v>
      </c>
      <c r="K14" s="41">
        <v>1233</v>
      </c>
      <c r="L14" s="41">
        <v>764</v>
      </c>
      <c r="M14" s="41">
        <v>1191</v>
      </c>
      <c r="N14" s="41">
        <v>969</v>
      </c>
      <c r="O14" s="41">
        <v>1276</v>
      </c>
      <c r="P14" s="41">
        <v>1240</v>
      </c>
      <c r="Q14" s="41">
        <v>1229</v>
      </c>
      <c r="R14" s="41">
        <v>1015</v>
      </c>
      <c r="S14" s="41">
        <v>1260</v>
      </c>
      <c r="T14" s="41">
        <v>1253</v>
      </c>
      <c r="U14" s="41">
        <v>1053</v>
      </c>
      <c r="V14" s="41">
        <v>1281</v>
      </c>
      <c r="W14" s="41">
        <v>1247</v>
      </c>
      <c r="X14" s="41">
        <v>1222</v>
      </c>
      <c r="Y14" s="41">
        <v>1106</v>
      </c>
      <c r="Z14" s="41">
        <v>897</v>
      </c>
      <c r="AA14" s="41">
        <v>232</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1</v>
      </c>
      <c r="N16" s="25">
        <v>0</v>
      </c>
      <c r="O16" s="25">
        <v>0</v>
      </c>
      <c r="P16" s="25">
        <v>0</v>
      </c>
      <c r="Q16" s="25">
        <v>1</v>
      </c>
      <c r="R16" s="25">
        <v>0</v>
      </c>
      <c r="S16" s="25">
        <v>1</v>
      </c>
      <c r="T16" s="25">
        <v>1</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1</v>
      </c>
      <c r="N17" s="41">
        <v>0</v>
      </c>
      <c r="O17" s="41">
        <v>0</v>
      </c>
      <c r="P17" s="41">
        <v>0</v>
      </c>
      <c r="Q17" s="41">
        <v>1</v>
      </c>
      <c r="R17" s="41">
        <v>0</v>
      </c>
      <c r="S17" s="41">
        <v>1</v>
      </c>
      <c r="T17" s="41">
        <v>1</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1220</v>
      </c>
      <c r="K19" s="25">
        <v>1485</v>
      </c>
      <c r="L19" s="25">
        <v>632</v>
      </c>
      <c r="M19" s="25">
        <v>1337</v>
      </c>
      <c r="N19" s="25">
        <v>911</v>
      </c>
      <c r="O19" s="25">
        <v>1232</v>
      </c>
      <c r="P19" s="25">
        <v>1261</v>
      </c>
      <c r="Q19" s="25">
        <v>1008</v>
      </c>
      <c r="R19" s="25">
        <v>1455</v>
      </c>
      <c r="S19" s="25">
        <v>935</v>
      </c>
      <c r="T19" s="25">
        <v>1102</v>
      </c>
      <c r="U19" s="25">
        <v>1296</v>
      </c>
      <c r="V19" s="25">
        <v>1270</v>
      </c>
      <c r="W19" s="25">
        <v>1039</v>
      </c>
      <c r="X19" s="25">
        <v>1466</v>
      </c>
      <c r="Y19" s="25">
        <v>1151</v>
      </c>
      <c r="Z19" s="25">
        <v>679</v>
      </c>
      <c r="AA19" s="25">
        <v>250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1220</v>
      </c>
      <c r="K20" s="41">
        <v>1485</v>
      </c>
      <c r="L20" s="41">
        <v>632</v>
      </c>
      <c r="M20" s="41">
        <v>1337</v>
      </c>
      <c r="N20" s="41">
        <v>911</v>
      </c>
      <c r="O20" s="41">
        <v>1232</v>
      </c>
      <c r="P20" s="41">
        <v>1261</v>
      </c>
      <c r="Q20" s="41">
        <v>1008</v>
      </c>
      <c r="R20" s="41">
        <v>1455</v>
      </c>
      <c r="S20" s="41">
        <v>935</v>
      </c>
      <c r="T20" s="41">
        <v>1102</v>
      </c>
      <c r="U20" s="41">
        <v>1296</v>
      </c>
      <c r="V20" s="41">
        <v>1270</v>
      </c>
      <c r="W20" s="41">
        <v>1039</v>
      </c>
      <c r="X20" s="41">
        <v>1466</v>
      </c>
      <c r="Y20" s="41">
        <v>1151</v>
      </c>
      <c r="Z20" s="41">
        <v>679</v>
      </c>
      <c r="AA20" s="41">
        <v>250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1817</v>
      </c>
      <c r="K22" s="25">
        <v>2020</v>
      </c>
      <c r="L22" s="25">
        <v>1532</v>
      </c>
      <c r="M22" s="25">
        <v>1948</v>
      </c>
      <c r="N22" s="25">
        <v>1800</v>
      </c>
      <c r="O22" s="25">
        <v>2030</v>
      </c>
      <c r="P22" s="25">
        <v>2122</v>
      </c>
      <c r="Q22" s="25">
        <v>1930</v>
      </c>
      <c r="R22" s="25">
        <v>2455</v>
      </c>
      <c r="S22" s="25">
        <v>1910</v>
      </c>
      <c r="T22" s="25">
        <v>1923</v>
      </c>
      <c r="U22" s="25">
        <v>2021</v>
      </c>
      <c r="V22" s="25">
        <v>2152</v>
      </c>
      <c r="W22" s="25">
        <v>1974</v>
      </c>
      <c r="X22" s="25">
        <v>2247</v>
      </c>
      <c r="Y22" s="25">
        <v>2158</v>
      </c>
      <c r="Z22" s="25">
        <v>1774</v>
      </c>
      <c r="AA22" s="25">
        <v>1733</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1.0008446897173104</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1817</v>
      </c>
      <c r="K23" s="41">
        <v>2020</v>
      </c>
      <c r="L23" s="41">
        <v>1532</v>
      </c>
      <c r="M23" s="41">
        <v>1948</v>
      </c>
      <c r="N23" s="41">
        <v>1800</v>
      </c>
      <c r="O23" s="41">
        <v>2030</v>
      </c>
      <c r="P23" s="41">
        <v>2122</v>
      </c>
      <c r="Q23" s="41">
        <v>1930</v>
      </c>
      <c r="R23" s="41">
        <v>2425</v>
      </c>
      <c r="S23" s="41">
        <v>1910</v>
      </c>
      <c r="T23" s="41">
        <v>1923</v>
      </c>
      <c r="U23" s="41">
        <v>2021</v>
      </c>
      <c r="V23" s="41">
        <v>2152</v>
      </c>
      <c r="W23" s="41">
        <v>1974</v>
      </c>
      <c r="X23" s="41">
        <v>2247</v>
      </c>
      <c r="Y23" s="41">
        <v>2158</v>
      </c>
      <c r="Z23" s="41">
        <v>1774</v>
      </c>
      <c r="AA23" s="41">
        <v>1733</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1254</v>
      </c>
      <c r="K25" s="25">
        <v>1282</v>
      </c>
      <c r="L25" s="25">
        <v>1120</v>
      </c>
      <c r="M25" s="25">
        <v>921</v>
      </c>
      <c r="N25" s="25">
        <v>1059</v>
      </c>
      <c r="O25" s="25">
        <v>1002</v>
      </c>
      <c r="P25" s="25">
        <v>1158</v>
      </c>
      <c r="Q25" s="25">
        <v>1200</v>
      </c>
      <c r="R25" s="25">
        <v>960</v>
      </c>
      <c r="S25" s="25">
        <v>1450</v>
      </c>
      <c r="T25" s="25">
        <v>1089</v>
      </c>
      <c r="U25" s="25">
        <v>1198</v>
      </c>
      <c r="V25" s="25">
        <v>1127</v>
      </c>
      <c r="W25" s="25">
        <v>1217</v>
      </c>
      <c r="X25" s="25">
        <v>1193</v>
      </c>
      <c r="Y25" s="25">
        <v>1239</v>
      </c>
      <c r="Z25" s="25">
        <v>1058</v>
      </c>
      <c r="AA25" s="25">
        <v>291</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1254</v>
      </c>
      <c r="K26" s="41">
        <v>1282</v>
      </c>
      <c r="L26" s="41">
        <v>1120</v>
      </c>
      <c r="M26" s="41">
        <v>921</v>
      </c>
      <c r="N26" s="41">
        <v>1059</v>
      </c>
      <c r="O26" s="41">
        <v>1002</v>
      </c>
      <c r="P26" s="41">
        <v>1158</v>
      </c>
      <c r="Q26" s="41">
        <v>1200</v>
      </c>
      <c r="R26" s="41">
        <v>960</v>
      </c>
      <c r="S26" s="41">
        <v>1450</v>
      </c>
      <c r="T26" s="41">
        <v>1089</v>
      </c>
      <c r="U26" s="41">
        <v>1198</v>
      </c>
      <c r="V26" s="41">
        <v>1127</v>
      </c>
      <c r="W26" s="41">
        <v>1217</v>
      </c>
      <c r="X26" s="41">
        <v>1193</v>
      </c>
      <c r="Y26" s="41">
        <v>1239</v>
      </c>
      <c r="Z26" s="41">
        <v>1058</v>
      </c>
      <c r="AA26" s="41">
        <v>291</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0">
      <colorScale>
        <cfvo type="min"/>
        <cfvo type="percentile" val="50"/>
        <cfvo type="max"/>
        <color rgb="FFE98BD7"/>
        <color rgb="FFD5007F"/>
        <color rgb="FF950054"/>
      </colorScale>
    </cfRule>
  </conditionalFormatting>
  <conditionalFormatting sqref="BC10">
    <cfRule type="cellIs" dxfId="492" priority="15" operator="greaterThan">
      <formula>95%</formula>
    </cfRule>
    <cfRule type="cellIs" dxfId="491" priority="16" operator="greaterThanOrEqual">
      <formula>90%</formula>
    </cfRule>
    <cfRule type="cellIs" dxfId="490" priority="17" operator="lessThan">
      <formula>89.99%</formula>
    </cfRule>
  </conditionalFormatting>
  <conditionalFormatting sqref="BC13">
    <cfRule type="cellIs" dxfId="489" priority="12" operator="greaterThan">
      <formula>95%</formula>
    </cfRule>
    <cfRule type="cellIs" dxfId="488" priority="13" operator="greaterThanOrEqual">
      <formula>90%</formula>
    </cfRule>
    <cfRule type="cellIs" dxfId="487" priority="14" operator="lessThan">
      <formula>89.99%</formula>
    </cfRule>
  </conditionalFormatting>
  <conditionalFormatting sqref="BC16">
    <cfRule type="cellIs" dxfId="486" priority="9" operator="greaterThan">
      <formula>95%</formula>
    </cfRule>
    <cfRule type="cellIs" dxfId="485" priority="10" operator="greaterThanOrEqual">
      <formula>90%</formula>
    </cfRule>
    <cfRule type="cellIs" dxfId="484" priority="11" operator="lessThan">
      <formula>89.99%</formula>
    </cfRule>
  </conditionalFormatting>
  <conditionalFormatting sqref="BC19">
    <cfRule type="cellIs" dxfId="483" priority="6" operator="greaterThan">
      <formula>95%</formula>
    </cfRule>
    <cfRule type="cellIs" dxfId="482" priority="7" operator="greaterThanOrEqual">
      <formula>90%</formula>
    </cfRule>
    <cfRule type="cellIs" dxfId="481" priority="8" operator="lessThan">
      <formula>89.99%</formula>
    </cfRule>
  </conditionalFormatting>
  <conditionalFormatting sqref="BC22">
    <cfRule type="cellIs" dxfId="480" priority="4" operator="greaterThanOrEqual">
      <formula>100%</formula>
    </cfRule>
    <cfRule type="cellIs" dxfId="479" priority="5" operator="lessThan">
      <formula>99.99%</formula>
    </cfRule>
  </conditionalFormatting>
  <conditionalFormatting sqref="BC25">
    <cfRule type="cellIs" dxfId="478" priority="1" operator="greaterThan">
      <formula>95%</formula>
    </cfRule>
    <cfRule type="cellIs" dxfId="477" priority="2" operator="greaterThanOrEqual">
      <formula>90%</formula>
    </cfRule>
    <cfRule type="cellIs" dxfId="476" priority="3" operator="lessThan">
      <formula>89.99%</formula>
    </cfRule>
  </conditionalFormatting>
  <dataValidations count="1">
    <dataValidation showDropDown="1" showInputMessage="1" showErrorMessage="1" sqref="C21 G19:G23 G10:G11 G16:G17 G13:G14 G25:G26" xr:uid="{456292EA-8939-42B0-BE89-EFF42A8C2D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67E2-6B72-4915-84DF-DF103E2789EF}">
  <sheetPr>
    <tabColor rgb="FF00B050"/>
  </sheetPr>
  <dimension ref="A1:BO37"/>
  <sheetViews>
    <sheetView showGridLines="0" topLeftCell="Y2" zoomScale="68" zoomScaleNormal="68"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26</v>
      </c>
      <c r="F2" s="113" t="s">
        <v>92</v>
      </c>
      <c r="G2" s="113"/>
      <c r="H2" s="22">
        <v>152651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94</v>
      </c>
      <c r="K10" s="25">
        <v>94</v>
      </c>
      <c r="L10" s="25">
        <v>57</v>
      </c>
      <c r="M10" s="25">
        <v>98</v>
      </c>
      <c r="N10" s="25">
        <v>64</v>
      </c>
      <c r="O10" s="25">
        <v>86</v>
      </c>
      <c r="P10" s="25">
        <v>74</v>
      </c>
      <c r="Q10" s="25">
        <v>76</v>
      </c>
      <c r="R10" s="25">
        <v>47</v>
      </c>
      <c r="S10" s="25">
        <v>92</v>
      </c>
      <c r="T10" s="25">
        <v>105</v>
      </c>
      <c r="U10" s="25">
        <v>75</v>
      </c>
      <c r="V10" s="25">
        <v>118</v>
      </c>
      <c r="W10" s="25">
        <v>119</v>
      </c>
      <c r="X10" s="25">
        <v>116</v>
      </c>
      <c r="Y10" s="25">
        <v>109</v>
      </c>
      <c r="Z10" s="25">
        <v>66</v>
      </c>
      <c r="AA10" s="25">
        <v>18</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94</v>
      </c>
      <c r="K11" s="41">
        <v>94</v>
      </c>
      <c r="L11" s="41">
        <v>57</v>
      </c>
      <c r="M11" s="41">
        <v>98</v>
      </c>
      <c r="N11" s="41">
        <v>64</v>
      </c>
      <c r="O11" s="41">
        <v>86</v>
      </c>
      <c r="P11" s="41">
        <v>74</v>
      </c>
      <c r="Q11" s="41">
        <v>76</v>
      </c>
      <c r="R11" s="41">
        <v>47</v>
      </c>
      <c r="S11" s="41">
        <v>92</v>
      </c>
      <c r="T11" s="41">
        <v>105</v>
      </c>
      <c r="U11" s="41">
        <v>75</v>
      </c>
      <c r="V11" s="41">
        <v>118</v>
      </c>
      <c r="W11" s="41">
        <v>119</v>
      </c>
      <c r="X11" s="41">
        <v>116</v>
      </c>
      <c r="Y11" s="41">
        <v>109</v>
      </c>
      <c r="Z11" s="41">
        <v>66</v>
      </c>
      <c r="AA11" s="41">
        <v>18</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945</v>
      </c>
      <c r="K13" s="25">
        <v>942</v>
      </c>
      <c r="L13" s="25">
        <v>576</v>
      </c>
      <c r="M13" s="25">
        <v>977</v>
      </c>
      <c r="N13" s="25">
        <v>643</v>
      </c>
      <c r="O13" s="25">
        <v>865</v>
      </c>
      <c r="P13" s="25">
        <v>746</v>
      </c>
      <c r="Q13" s="25">
        <v>760</v>
      </c>
      <c r="R13" s="25">
        <v>476</v>
      </c>
      <c r="S13" s="25">
        <v>921</v>
      </c>
      <c r="T13" s="25">
        <v>1057</v>
      </c>
      <c r="U13" s="25">
        <v>752</v>
      </c>
      <c r="V13" s="25">
        <v>1182</v>
      </c>
      <c r="W13" s="25">
        <v>1188</v>
      </c>
      <c r="X13" s="25">
        <v>1161</v>
      </c>
      <c r="Y13" s="25">
        <v>1098</v>
      </c>
      <c r="Z13" s="25">
        <v>662</v>
      </c>
      <c r="AA13" s="25">
        <v>181</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0.99854823808895343</v>
      </c>
    </row>
    <row r="14" spans="1:67" s="3" customFormat="1" ht="50.1" customHeight="1" x14ac:dyDescent="0.2">
      <c r="A14" s="132"/>
      <c r="B14" s="133"/>
      <c r="C14" s="128"/>
      <c r="D14" s="129"/>
      <c r="E14" s="128"/>
      <c r="F14" s="130"/>
      <c r="G14" s="131"/>
      <c r="H14" s="27" t="str">
        <f>'PANEL DE CONTROL DISTRITAL'!H13</f>
        <v>Número de trámites aplicados</v>
      </c>
      <c r="I14" s="41">
        <v>0</v>
      </c>
      <c r="J14" s="41">
        <v>948</v>
      </c>
      <c r="K14" s="41">
        <v>943</v>
      </c>
      <c r="L14" s="41">
        <v>577</v>
      </c>
      <c r="M14" s="41">
        <v>980</v>
      </c>
      <c r="N14" s="41">
        <v>643</v>
      </c>
      <c r="O14" s="41">
        <v>865</v>
      </c>
      <c r="P14" s="41">
        <v>747</v>
      </c>
      <c r="Q14" s="41">
        <v>760</v>
      </c>
      <c r="R14" s="41">
        <v>476</v>
      </c>
      <c r="S14" s="41">
        <v>923</v>
      </c>
      <c r="T14" s="41">
        <v>1058</v>
      </c>
      <c r="U14" s="41">
        <v>756</v>
      </c>
      <c r="V14" s="41">
        <v>1183</v>
      </c>
      <c r="W14" s="41">
        <v>1190</v>
      </c>
      <c r="X14" s="41">
        <v>1162</v>
      </c>
      <c r="Y14" s="41">
        <v>1099</v>
      </c>
      <c r="Z14" s="41">
        <v>662</v>
      </c>
      <c r="AA14" s="41">
        <v>182</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1</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1</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982</v>
      </c>
      <c r="K19" s="25">
        <v>1150</v>
      </c>
      <c r="L19" s="25">
        <v>537</v>
      </c>
      <c r="M19" s="25">
        <v>1004</v>
      </c>
      <c r="N19" s="25">
        <v>689</v>
      </c>
      <c r="O19" s="25">
        <v>808</v>
      </c>
      <c r="P19" s="25">
        <v>822</v>
      </c>
      <c r="Q19" s="25">
        <v>741</v>
      </c>
      <c r="R19" s="25">
        <v>721</v>
      </c>
      <c r="S19" s="25">
        <v>580</v>
      </c>
      <c r="T19" s="25">
        <v>859</v>
      </c>
      <c r="U19" s="25">
        <v>840</v>
      </c>
      <c r="V19" s="25">
        <v>1214</v>
      </c>
      <c r="W19" s="25">
        <v>1011</v>
      </c>
      <c r="X19" s="25">
        <v>1346</v>
      </c>
      <c r="Y19" s="25">
        <v>1327</v>
      </c>
      <c r="Z19" s="25">
        <v>298</v>
      </c>
      <c r="AA19" s="25">
        <v>41</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982</v>
      </c>
      <c r="K20" s="41">
        <v>1150</v>
      </c>
      <c r="L20" s="41">
        <v>537</v>
      </c>
      <c r="M20" s="41">
        <v>1004</v>
      </c>
      <c r="N20" s="41">
        <v>689</v>
      </c>
      <c r="O20" s="41">
        <v>808</v>
      </c>
      <c r="P20" s="41">
        <v>822</v>
      </c>
      <c r="Q20" s="41">
        <v>741</v>
      </c>
      <c r="R20" s="41">
        <v>721</v>
      </c>
      <c r="S20" s="41">
        <v>580</v>
      </c>
      <c r="T20" s="41">
        <v>859</v>
      </c>
      <c r="U20" s="41">
        <v>840</v>
      </c>
      <c r="V20" s="41">
        <v>1214</v>
      </c>
      <c r="W20" s="41">
        <v>1011</v>
      </c>
      <c r="X20" s="41">
        <v>1346</v>
      </c>
      <c r="Y20" s="41">
        <v>1327</v>
      </c>
      <c r="Z20" s="41">
        <v>298</v>
      </c>
      <c r="AA20" s="41">
        <v>41</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1538</v>
      </c>
      <c r="K22" s="25">
        <v>1771</v>
      </c>
      <c r="L22" s="25">
        <v>1513</v>
      </c>
      <c r="M22" s="25">
        <v>1714</v>
      </c>
      <c r="N22" s="25">
        <v>1467</v>
      </c>
      <c r="O22" s="25">
        <v>1494</v>
      </c>
      <c r="P22" s="25">
        <v>1524</v>
      </c>
      <c r="Q22" s="25">
        <v>1464</v>
      </c>
      <c r="R22" s="25">
        <v>1640</v>
      </c>
      <c r="S22" s="25">
        <v>1293</v>
      </c>
      <c r="T22" s="25">
        <v>1410</v>
      </c>
      <c r="U22" s="25">
        <v>1374</v>
      </c>
      <c r="V22" s="25">
        <v>1768</v>
      </c>
      <c r="W22" s="25">
        <v>1763</v>
      </c>
      <c r="X22" s="25">
        <v>2012</v>
      </c>
      <c r="Y22" s="25">
        <v>2135</v>
      </c>
      <c r="Z22" s="25">
        <v>1542</v>
      </c>
      <c r="AA22" s="25">
        <v>1324</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1538</v>
      </c>
      <c r="K23" s="41">
        <v>1771</v>
      </c>
      <c r="L23" s="41">
        <v>1513</v>
      </c>
      <c r="M23" s="41">
        <v>1714</v>
      </c>
      <c r="N23" s="41">
        <v>1467</v>
      </c>
      <c r="O23" s="41">
        <v>1494</v>
      </c>
      <c r="P23" s="41">
        <v>1524</v>
      </c>
      <c r="Q23" s="41">
        <v>1464</v>
      </c>
      <c r="R23" s="41">
        <v>1640</v>
      </c>
      <c r="S23" s="41">
        <v>1293</v>
      </c>
      <c r="T23" s="41">
        <v>1410</v>
      </c>
      <c r="U23" s="41">
        <v>1374</v>
      </c>
      <c r="V23" s="41">
        <v>1768</v>
      </c>
      <c r="W23" s="41">
        <v>1763</v>
      </c>
      <c r="X23" s="41">
        <v>2012</v>
      </c>
      <c r="Y23" s="41">
        <v>2135</v>
      </c>
      <c r="Z23" s="41">
        <v>1542</v>
      </c>
      <c r="AA23" s="41">
        <v>1324</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983</v>
      </c>
      <c r="K25" s="25">
        <v>917</v>
      </c>
      <c r="L25" s="25">
        <v>795</v>
      </c>
      <c r="M25" s="25">
        <v>803</v>
      </c>
      <c r="N25" s="25">
        <v>936</v>
      </c>
      <c r="O25" s="25">
        <v>781</v>
      </c>
      <c r="P25" s="25">
        <v>784</v>
      </c>
      <c r="Q25" s="25">
        <v>801</v>
      </c>
      <c r="R25" s="25">
        <v>547</v>
      </c>
      <c r="S25" s="25">
        <v>927</v>
      </c>
      <c r="T25" s="25">
        <v>742</v>
      </c>
      <c r="U25" s="25">
        <v>876</v>
      </c>
      <c r="V25" s="25">
        <v>815</v>
      </c>
      <c r="W25" s="25">
        <v>1016</v>
      </c>
      <c r="X25" s="25">
        <v>1097</v>
      </c>
      <c r="Y25" s="25">
        <v>1204</v>
      </c>
      <c r="Z25" s="25">
        <v>885</v>
      </c>
      <c r="AA25" s="25">
        <v>259</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983</v>
      </c>
      <c r="K26" s="41">
        <v>917</v>
      </c>
      <c r="L26" s="41">
        <v>795</v>
      </c>
      <c r="M26" s="41">
        <v>803</v>
      </c>
      <c r="N26" s="41">
        <v>936</v>
      </c>
      <c r="O26" s="41">
        <v>781</v>
      </c>
      <c r="P26" s="41">
        <v>784</v>
      </c>
      <c r="Q26" s="41">
        <v>801</v>
      </c>
      <c r="R26" s="41">
        <v>547</v>
      </c>
      <c r="S26" s="41">
        <v>927</v>
      </c>
      <c r="T26" s="41">
        <v>742</v>
      </c>
      <c r="U26" s="41">
        <v>876</v>
      </c>
      <c r="V26" s="41">
        <v>815</v>
      </c>
      <c r="W26" s="41">
        <v>1016</v>
      </c>
      <c r="X26" s="41">
        <v>1097</v>
      </c>
      <c r="Y26" s="41">
        <v>1204</v>
      </c>
      <c r="Z26" s="41">
        <v>885</v>
      </c>
      <c r="AA26" s="41">
        <v>259</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1">
      <colorScale>
        <cfvo type="min"/>
        <cfvo type="percentile" val="50"/>
        <cfvo type="max"/>
        <color rgb="FFE98BD7"/>
        <color rgb="FFD5007F"/>
        <color rgb="FF950054"/>
      </colorScale>
    </cfRule>
  </conditionalFormatting>
  <conditionalFormatting sqref="BC10">
    <cfRule type="cellIs" dxfId="475" priority="15" operator="greaterThan">
      <formula>95%</formula>
    </cfRule>
    <cfRule type="cellIs" dxfId="474" priority="16" operator="greaterThanOrEqual">
      <formula>90%</formula>
    </cfRule>
    <cfRule type="cellIs" dxfId="473" priority="17" operator="lessThan">
      <formula>89.99%</formula>
    </cfRule>
  </conditionalFormatting>
  <conditionalFormatting sqref="BC13">
    <cfRule type="cellIs" dxfId="472" priority="12" operator="greaterThan">
      <formula>95%</formula>
    </cfRule>
    <cfRule type="cellIs" dxfId="471" priority="13" operator="greaterThanOrEqual">
      <formula>90%</formula>
    </cfRule>
    <cfRule type="cellIs" dxfId="470" priority="14" operator="lessThan">
      <formula>89.99%</formula>
    </cfRule>
  </conditionalFormatting>
  <conditionalFormatting sqref="BC16">
    <cfRule type="cellIs" dxfId="469" priority="9" operator="greaterThan">
      <formula>95%</formula>
    </cfRule>
    <cfRule type="cellIs" dxfId="468" priority="10" operator="greaterThanOrEqual">
      <formula>90%</formula>
    </cfRule>
    <cfRule type="cellIs" dxfId="467" priority="11" operator="lessThan">
      <formula>89.99%</formula>
    </cfRule>
  </conditionalFormatting>
  <conditionalFormatting sqref="BC19">
    <cfRule type="cellIs" dxfId="466" priority="6" operator="greaterThan">
      <formula>95%</formula>
    </cfRule>
    <cfRule type="cellIs" dxfId="465" priority="7" operator="greaterThanOrEqual">
      <formula>90%</formula>
    </cfRule>
    <cfRule type="cellIs" dxfId="464" priority="8" operator="lessThan">
      <formula>89.99%</formula>
    </cfRule>
  </conditionalFormatting>
  <conditionalFormatting sqref="BC22">
    <cfRule type="cellIs" dxfId="463" priority="1" operator="greaterThanOrEqual">
      <formula>100%</formula>
    </cfRule>
    <cfRule type="cellIs" dxfId="462" priority="2" operator="lessThan">
      <formula>99.99%</formula>
    </cfRule>
  </conditionalFormatting>
  <conditionalFormatting sqref="BC25">
    <cfRule type="cellIs" dxfId="461" priority="3" operator="greaterThan">
      <formula>95%</formula>
    </cfRule>
    <cfRule type="cellIs" dxfId="460" priority="4" operator="greaterThanOrEqual">
      <formula>90%</formula>
    </cfRule>
    <cfRule type="cellIs" dxfId="459" priority="5" operator="lessThan">
      <formula>89.99%</formula>
    </cfRule>
  </conditionalFormatting>
  <dataValidations count="1">
    <dataValidation showDropDown="1" showInputMessage="1" showErrorMessage="1" sqref="C21 G19:G23 G10:G11 G16:G17 G13:G14 G25:G26" xr:uid="{B7171745-7BF2-4D72-93DB-C0661BCDD8A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63321-E690-417C-BD17-8E669BAFF436}">
  <sheetPr>
    <tabColor rgb="FFFFFF00"/>
  </sheetPr>
  <dimension ref="A1:BO37"/>
  <sheetViews>
    <sheetView showGridLines="0" topLeftCell="T9"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27</v>
      </c>
      <c r="F2" s="113" t="s">
        <v>92</v>
      </c>
      <c r="G2" s="113"/>
      <c r="H2" s="22">
        <v>152751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74" t="str">
        <f>'PANEL DE CONTROL DISTRITAL'!A6</f>
        <v>Número</v>
      </c>
      <c r="B6" s="145" t="str">
        <f>'PANEL DE CONTROL DISTRITAL'!B6</f>
        <v xml:space="preserve">PROCESOS SUSTANTIVOS E INDICADORES </v>
      </c>
      <c r="C6" s="146"/>
      <c r="D6" s="146"/>
      <c r="E6" s="146"/>
      <c r="F6" s="146"/>
      <c r="G6" s="146"/>
      <c r="H6" s="173"/>
      <c r="I6" s="145" t="s">
        <v>94</v>
      </c>
      <c r="J6" s="146"/>
      <c r="K6" s="146"/>
      <c r="L6" s="146"/>
      <c r="M6" s="146"/>
      <c r="N6" s="146"/>
      <c r="O6" s="146"/>
      <c r="P6" s="146"/>
      <c r="Q6" s="146"/>
      <c r="R6" s="146"/>
      <c r="S6" s="146"/>
      <c r="T6" s="146"/>
      <c r="U6" s="146"/>
      <c r="V6" s="146"/>
      <c r="W6" s="146"/>
      <c r="X6" s="173"/>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c r="BC6" s="136" t="s">
        <v>95</v>
      </c>
    </row>
    <row r="7" spans="1:67" ht="17.25" customHeight="1" x14ac:dyDescent="0.2">
      <c r="A7" s="175"/>
      <c r="B7" s="145" t="str">
        <f>'PANEL DE CONTROL DISTRITAL'!B7</f>
        <v>DESCRIPCIÓN</v>
      </c>
      <c r="C7" s="146"/>
      <c r="D7" s="173"/>
      <c r="E7" s="145" t="str">
        <f>'PANEL DE CONTROL DISTRITAL'!E7</f>
        <v>MEDICIÓN</v>
      </c>
      <c r="F7" s="146"/>
      <c r="G7" s="146"/>
      <c r="H7" s="173"/>
      <c r="I7" s="149" t="str">
        <f>'PANEL DE CONTROL DISTRITAL'!A5</f>
        <v>CAMPAÑA ANUAL INTENSA 2024                                          CAMPAÑA ESPECIAL DE ACTUALIZACIÓN PARA EL PROCESO ELECTORAL EXTRAORDINARIO (CEAPEE) 2024-2025</v>
      </c>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1"/>
      <c r="BC7" s="137"/>
    </row>
    <row r="8" spans="1:67" ht="5.25" customHeight="1" x14ac:dyDescent="0.2">
      <c r="A8" s="175"/>
      <c r="B8" s="147"/>
      <c r="C8" s="148"/>
      <c r="D8" s="148"/>
      <c r="E8" s="148"/>
      <c r="F8" s="148"/>
      <c r="G8" s="148"/>
      <c r="H8" s="148"/>
      <c r="I8" s="148"/>
      <c r="J8" s="148"/>
      <c r="K8" s="148"/>
      <c r="L8" s="148"/>
      <c r="M8" s="148"/>
      <c r="N8" s="148"/>
      <c r="O8" s="148"/>
      <c r="P8" s="148"/>
      <c r="Q8" s="148"/>
      <c r="R8" s="148"/>
      <c r="S8" s="148"/>
      <c r="T8" s="148"/>
      <c r="U8" s="148"/>
      <c r="V8" s="148"/>
      <c r="W8" s="148"/>
      <c r="X8" s="177"/>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137"/>
    </row>
    <row r="9" spans="1:67" s="2" customFormat="1" ht="29.25" customHeight="1" thickTop="1" thickBot="1" x14ac:dyDescent="0.25">
      <c r="A9" s="17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38"/>
    </row>
    <row r="10" spans="1:67" s="2" customFormat="1" ht="50.1" customHeight="1" thickTop="1" thickBot="1" x14ac:dyDescent="0.25">
      <c r="A10" s="163">
        <f>'PANEL DE CONTROL DISTRITAL'!A9</f>
        <v>1</v>
      </c>
      <c r="B10" s="165" t="str">
        <f>'PANEL DE CONTROL DISTRITAL'!B9</f>
        <v>ENTREVISTA</v>
      </c>
      <c r="C10" s="167" t="str">
        <f>'PANEL DE CONTROL DISTRITAL'!C9</f>
        <v xml:space="preserve"> Auxiliar de Atención Ciudadana</v>
      </c>
      <c r="D10" s="169" t="str">
        <f>'PANEL DE CONTROL DISTRITAL'!D9</f>
        <v>Fichas requisitadas correctamente=</v>
      </c>
      <c r="E10" s="167" t="str">
        <f>'PANEL DE CONTROL DISTRITAL'!E9</f>
        <v>(Fichas requisitadas correctamente / Fichas revisadas en la muestra del 10%) x 100</v>
      </c>
      <c r="F10" s="171" t="str">
        <f>'PANEL DE CONTROL DISTRITAL'!F9</f>
        <v>Semanal (remesa)</v>
      </c>
      <c r="G10" s="161">
        <f>'PANEL DE CONTROL DISTRITAL'!G9</f>
        <v>0.9</v>
      </c>
      <c r="H10" s="27" t="str">
        <f>'PANEL DE CONTROL DISTRITAL'!H9</f>
        <v>Fichas requistadas correctamente</v>
      </c>
      <c r="I10" s="25">
        <v>0</v>
      </c>
      <c r="J10" s="25">
        <v>72</v>
      </c>
      <c r="K10" s="25">
        <v>68</v>
      </c>
      <c r="L10" s="25">
        <v>47</v>
      </c>
      <c r="M10" s="25">
        <v>70</v>
      </c>
      <c r="N10" s="25">
        <v>62</v>
      </c>
      <c r="O10" s="25">
        <v>76</v>
      </c>
      <c r="P10" s="25">
        <v>76</v>
      </c>
      <c r="Q10" s="25">
        <v>70</v>
      </c>
      <c r="R10" s="25">
        <v>59</v>
      </c>
      <c r="S10" s="25">
        <v>78</v>
      </c>
      <c r="T10" s="25">
        <v>79</v>
      </c>
      <c r="U10" s="25">
        <v>64</v>
      </c>
      <c r="V10" s="25">
        <v>87</v>
      </c>
      <c r="W10" s="25">
        <v>85</v>
      </c>
      <c r="X10" s="25">
        <v>82</v>
      </c>
      <c r="Y10" s="87">
        <v>76</v>
      </c>
      <c r="Z10" s="87">
        <v>58</v>
      </c>
      <c r="AA10" s="87">
        <v>11</v>
      </c>
      <c r="AB10" s="25">
        <v>0</v>
      </c>
      <c r="AC10" s="25">
        <v>0</v>
      </c>
      <c r="AD10" s="25">
        <v>0</v>
      </c>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159">
        <f>IFERROR(SUM(I10:BB10)/SUM(I11:BB11),0)</f>
        <v>0.99591836734693873</v>
      </c>
    </row>
    <row r="11" spans="1:67" s="2" customFormat="1" ht="50.1" customHeight="1" thickTop="1" thickBot="1" x14ac:dyDescent="0.25">
      <c r="A11" s="164"/>
      <c r="B11" s="166"/>
      <c r="C11" s="168"/>
      <c r="D11" s="170"/>
      <c r="E11" s="168"/>
      <c r="F11" s="172"/>
      <c r="G11" s="162"/>
      <c r="H11" s="27" t="str">
        <f>'PANEL DE CONTROL DISTRITAL'!H10</f>
        <v>Fichas revisadas en la muestra del 10%</v>
      </c>
      <c r="I11" s="41">
        <v>0</v>
      </c>
      <c r="J11" s="41">
        <v>72</v>
      </c>
      <c r="K11" s="41">
        <v>69</v>
      </c>
      <c r="L11" s="41">
        <v>47</v>
      </c>
      <c r="M11" s="41">
        <v>70</v>
      </c>
      <c r="N11" s="41">
        <v>62</v>
      </c>
      <c r="O11" s="41">
        <v>76</v>
      </c>
      <c r="P11" s="41">
        <v>76</v>
      </c>
      <c r="Q11" s="41">
        <v>70</v>
      </c>
      <c r="R11" s="41">
        <v>59</v>
      </c>
      <c r="S11" s="41">
        <v>79</v>
      </c>
      <c r="T11" s="41">
        <v>79</v>
      </c>
      <c r="U11" s="41">
        <v>64</v>
      </c>
      <c r="V11" s="41">
        <v>87</v>
      </c>
      <c r="W11" s="41">
        <v>85</v>
      </c>
      <c r="X11" s="41">
        <v>82</v>
      </c>
      <c r="Y11" s="88">
        <v>79</v>
      </c>
      <c r="Z11" s="88">
        <v>58</v>
      </c>
      <c r="AA11" s="88">
        <v>11</v>
      </c>
      <c r="AB11" s="41">
        <v>0</v>
      </c>
      <c r="AC11" s="41">
        <v>0</v>
      </c>
      <c r="AD11" s="41">
        <v>0</v>
      </c>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160"/>
    </row>
    <row r="12" spans="1:67" s="43" customFormat="1" ht="8.1" customHeight="1" thickTop="1" thickBo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7"/>
      <c r="AK12" s="157"/>
      <c r="AL12" s="157"/>
      <c r="AM12" s="157"/>
      <c r="AN12" s="157"/>
      <c r="AO12" s="157"/>
      <c r="AP12" s="157"/>
      <c r="AQ12" s="157"/>
      <c r="AR12" s="157"/>
      <c r="AS12" s="157"/>
      <c r="AT12" s="157"/>
      <c r="AU12" s="157"/>
      <c r="AV12" s="157"/>
      <c r="AW12" s="157"/>
      <c r="AX12" s="157"/>
      <c r="AY12" s="157"/>
      <c r="AZ12" s="157"/>
      <c r="BA12" s="157"/>
      <c r="BB12" s="157"/>
      <c r="BC12" s="158"/>
      <c r="BD12" s="42"/>
      <c r="BE12" s="42"/>
      <c r="BF12" s="42"/>
      <c r="BG12" s="42"/>
      <c r="BH12" s="42"/>
      <c r="BI12" s="42"/>
      <c r="BJ12" s="42"/>
      <c r="BK12" s="42"/>
      <c r="BL12" s="42"/>
      <c r="BM12" s="42"/>
      <c r="BN12" s="42"/>
      <c r="BO12" s="42"/>
    </row>
    <row r="13" spans="1:67" s="3" customFormat="1" ht="50.1" customHeight="1" thickTop="1" thickBot="1" x14ac:dyDescent="0.25">
      <c r="A13" s="163">
        <f>'PANEL DE CONTROL DISTRITAL'!A12</f>
        <v>2</v>
      </c>
      <c r="B13" s="165" t="str">
        <f>'PANEL DE CONTROL DISTRITAL'!B12</f>
        <v>TRÁMITE</v>
      </c>
      <c r="C13" s="167" t="str">
        <f>'PANEL DE CONTROL DISTRITAL'!C12</f>
        <v>Operador de Equipo Tecnológico</v>
      </c>
      <c r="D13" s="169" t="str">
        <f>'PANEL DE CONTROL DISTRITAL'!D12</f>
        <v>Trámites exitosos efectivos=</v>
      </c>
      <c r="E13" s="167" t="str">
        <f>'PANEL DE CONTROL DISTRITAL'!E12</f>
        <v>(Número de trámites exitosos / Número de trámites aplicados) x 100</v>
      </c>
      <c r="F13" s="171" t="str">
        <f>'PANEL DE CONTROL DISTRITAL'!F12</f>
        <v>Semanal (remesa)</v>
      </c>
      <c r="G13" s="161">
        <f>'PANEL DE CONTROL DISTRITAL'!G12</f>
        <v>0.9</v>
      </c>
      <c r="H13" s="27" t="str">
        <f>'PANEL DE CONTROL DISTRITAL'!H12</f>
        <v>Número de trámites exitosos</v>
      </c>
      <c r="I13" s="25">
        <v>0</v>
      </c>
      <c r="J13" s="25">
        <v>705</v>
      </c>
      <c r="K13" s="25">
        <v>667</v>
      </c>
      <c r="L13" s="25">
        <v>448</v>
      </c>
      <c r="M13" s="25">
        <v>664</v>
      </c>
      <c r="N13" s="25">
        <v>622</v>
      </c>
      <c r="O13" s="25">
        <v>755</v>
      </c>
      <c r="P13" s="25">
        <v>755</v>
      </c>
      <c r="Q13" s="25">
        <v>696</v>
      </c>
      <c r="R13" s="25">
        <v>592</v>
      </c>
      <c r="S13" s="25">
        <v>778</v>
      </c>
      <c r="T13" s="25">
        <v>776</v>
      </c>
      <c r="U13" s="25">
        <v>616</v>
      </c>
      <c r="V13" s="25">
        <v>870</v>
      </c>
      <c r="W13" s="25">
        <v>829</v>
      </c>
      <c r="X13" s="25">
        <v>815</v>
      </c>
      <c r="Y13" s="87">
        <v>776</v>
      </c>
      <c r="Z13" s="87">
        <v>576</v>
      </c>
      <c r="AA13" s="87">
        <v>112</v>
      </c>
      <c r="AB13" s="25">
        <v>0</v>
      </c>
      <c r="AC13" s="25">
        <v>0</v>
      </c>
      <c r="AD13" s="25">
        <v>0</v>
      </c>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159">
        <f>IFERROR(SUM(I13:BB13)/SUM(I14:BB14),0)</f>
        <v>0.9991709500911955</v>
      </c>
    </row>
    <row r="14" spans="1:67" s="3" customFormat="1" ht="50.1" customHeight="1" thickTop="1" thickBot="1" x14ac:dyDescent="0.25">
      <c r="A14" s="164"/>
      <c r="B14" s="166"/>
      <c r="C14" s="168"/>
      <c r="D14" s="170"/>
      <c r="E14" s="168"/>
      <c r="F14" s="172"/>
      <c r="G14" s="162"/>
      <c r="H14" s="27" t="str">
        <f>'PANEL DE CONTROL DISTRITAL'!H13</f>
        <v>Número de trámites aplicados</v>
      </c>
      <c r="I14" s="41">
        <v>0</v>
      </c>
      <c r="J14" s="41">
        <v>706</v>
      </c>
      <c r="K14" s="41">
        <v>670</v>
      </c>
      <c r="L14" s="41">
        <v>448</v>
      </c>
      <c r="M14" s="41">
        <v>665</v>
      </c>
      <c r="N14" s="41">
        <v>622</v>
      </c>
      <c r="O14" s="41">
        <v>756</v>
      </c>
      <c r="P14" s="41">
        <v>756</v>
      </c>
      <c r="Q14" s="41">
        <v>696</v>
      </c>
      <c r="R14" s="41">
        <v>592</v>
      </c>
      <c r="S14" s="41">
        <v>778</v>
      </c>
      <c r="T14" s="41">
        <v>776</v>
      </c>
      <c r="U14" s="41">
        <v>616</v>
      </c>
      <c r="V14" s="41">
        <v>871</v>
      </c>
      <c r="W14" s="41">
        <v>830</v>
      </c>
      <c r="X14" s="41">
        <v>816</v>
      </c>
      <c r="Y14" s="88">
        <v>776</v>
      </c>
      <c r="Z14" s="88">
        <v>576</v>
      </c>
      <c r="AA14" s="88">
        <v>112</v>
      </c>
      <c r="AB14" s="41">
        <v>0</v>
      </c>
      <c r="AC14" s="41">
        <v>0</v>
      </c>
      <c r="AD14" s="41">
        <v>0</v>
      </c>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160"/>
    </row>
    <row r="15" spans="1:67" s="43" customFormat="1" ht="8.1" customHeight="1" thickTop="1" thickBot="1" x14ac:dyDescent="0.25">
      <c r="A15" s="156"/>
      <c r="B15" s="157"/>
      <c r="C15" s="157"/>
      <c r="D15" s="157"/>
      <c r="E15" s="157"/>
      <c r="F15" s="157"/>
      <c r="G15" s="157"/>
      <c r="H15" s="157"/>
      <c r="I15" s="157"/>
      <c r="J15" s="157"/>
      <c r="K15" s="157"/>
      <c r="L15" s="157"/>
      <c r="M15" s="157"/>
      <c r="N15" s="157"/>
      <c r="O15" s="157"/>
      <c r="P15" s="157"/>
      <c r="Q15" s="157"/>
      <c r="R15" s="157"/>
      <c r="S15" s="157"/>
      <c r="T15" s="157"/>
      <c r="U15" s="157"/>
      <c r="V15" s="157"/>
      <c r="W15" s="157"/>
      <c r="X15" s="157"/>
      <c r="Y15" s="157"/>
      <c r="Z15" s="157"/>
      <c r="AA15" s="157"/>
      <c r="AB15" s="157"/>
      <c r="AC15" s="157"/>
      <c r="AD15" s="157"/>
      <c r="AE15" s="157"/>
      <c r="AF15" s="157"/>
      <c r="AG15" s="157"/>
      <c r="AH15" s="157"/>
      <c r="AI15" s="157"/>
      <c r="AJ15" s="157"/>
      <c r="AK15" s="157"/>
      <c r="AL15" s="157"/>
      <c r="AM15" s="157"/>
      <c r="AN15" s="157"/>
      <c r="AO15" s="157"/>
      <c r="AP15" s="157"/>
      <c r="AQ15" s="157"/>
      <c r="AR15" s="157"/>
      <c r="AS15" s="157"/>
      <c r="AT15" s="157"/>
      <c r="AU15" s="157"/>
      <c r="AV15" s="157"/>
      <c r="AW15" s="157"/>
      <c r="AX15" s="157"/>
      <c r="AY15" s="157"/>
      <c r="AZ15" s="157"/>
      <c r="BA15" s="157"/>
      <c r="BB15" s="157"/>
      <c r="BC15" s="158"/>
      <c r="BD15" s="42"/>
      <c r="BE15" s="42"/>
      <c r="BF15" s="42"/>
      <c r="BG15" s="42"/>
      <c r="BH15" s="42"/>
      <c r="BI15" s="42"/>
      <c r="BJ15" s="42"/>
      <c r="BK15" s="42"/>
      <c r="BL15" s="42"/>
      <c r="BM15" s="42"/>
      <c r="BN15" s="42"/>
      <c r="BO15" s="42"/>
    </row>
    <row r="16" spans="1:67" s="3" customFormat="1" ht="50.1" customHeight="1" x14ac:dyDescent="0.2">
      <c r="A16" s="163">
        <f>'PANEL DE CONTROL DISTRITAL'!A15</f>
        <v>3</v>
      </c>
      <c r="B16" s="165" t="str">
        <f>'PANEL DE CONTROL DISTRITAL'!B15</f>
        <v>TRANSFERENCIA DE LA INFORMACIÓN</v>
      </c>
      <c r="C16" s="167" t="str">
        <f>'PANEL DE CONTROL DISTRITAL'!C15</f>
        <v>Responsable de Módulo</v>
      </c>
      <c r="D16" s="169" t="str">
        <f>'PANEL DE CONTROL DISTRITAL'!D15</f>
        <v>Reenvíos exitosos =</v>
      </c>
      <c r="E16" s="167" t="str">
        <f>'PANEL DE CONTROL DISTRITAL'!E15</f>
        <v>(Ejecución de los scripts de reenvío de notificaciones/Solicitud de reenvíos de scripts requeridos) x100</v>
      </c>
      <c r="F16" s="171" t="str">
        <f>'PANEL DE CONTROL DISTRITAL'!F15</f>
        <v>Semanal (remesa)</v>
      </c>
      <c r="G16" s="16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87">
        <v>1</v>
      </c>
      <c r="Z16" s="87">
        <v>0</v>
      </c>
      <c r="AA16" s="87">
        <v>0</v>
      </c>
      <c r="AB16" s="87">
        <v>0</v>
      </c>
      <c r="AC16" s="87">
        <v>0</v>
      </c>
      <c r="AD16" s="87">
        <v>0</v>
      </c>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159">
        <f>IFERROR(SUM(I16:BB16)/SUM(I17:BB17),1)</f>
        <v>1</v>
      </c>
    </row>
    <row r="17" spans="1:67" s="3" customFormat="1" ht="50.1" customHeight="1" x14ac:dyDescent="0.2">
      <c r="A17" s="164"/>
      <c r="B17" s="166"/>
      <c r="C17" s="168"/>
      <c r="D17" s="170"/>
      <c r="E17" s="168"/>
      <c r="F17" s="172"/>
      <c r="G17" s="162"/>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88">
        <v>1</v>
      </c>
      <c r="Z17" s="88">
        <v>0</v>
      </c>
      <c r="AA17" s="88">
        <v>0</v>
      </c>
      <c r="AB17" s="88">
        <v>0</v>
      </c>
      <c r="AC17" s="88">
        <v>0</v>
      </c>
      <c r="AD17" s="88">
        <v>0</v>
      </c>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160"/>
    </row>
    <row r="18" spans="1:67" s="43" customFormat="1" ht="8.1" customHeight="1" thickTop="1" thickBot="1" x14ac:dyDescent="0.25">
      <c r="A18" s="156"/>
      <c r="B18" s="157"/>
      <c r="C18" s="157"/>
      <c r="D18" s="157"/>
      <c r="E18" s="157"/>
      <c r="F18" s="157"/>
      <c r="G18" s="157"/>
      <c r="H18" s="157"/>
      <c r="I18" s="157"/>
      <c r="J18" s="157"/>
      <c r="K18" s="157"/>
      <c r="L18" s="157"/>
      <c r="M18" s="157"/>
      <c r="N18" s="157"/>
      <c r="O18" s="157"/>
      <c r="P18" s="157"/>
      <c r="Q18" s="157"/>
      <c r="R18" s="157"/>
      <c r="S18" s="157"/>
      <c r="T18" s="157"/>
      <c r="U18" s="157"/>
      <c r="V18" s="157"/>
      <c r="W18" s="157"/>
      <c r="X18" s="157"/>
      <c r="Y18" s="157"/>
      <c r="Z18" s="157"/>
      <c r="AA18" s="157"/>
      <c r="AB18" s="157"/>
      <c r="AC18" s="157"/>
      <c r="AD18" s="157"/>
      <c r="AE18" s="157"/>
      <c r="AF18" s="157"/>
      <c r="AG18" s="157"/>
      <c r="AH18" s="157"/>
      <c r="AI18" s="157"/>
      <c r="AJ18" s="157"/>
      <c r="AK18" s="157"/>
      <c r="AL18" s="157"/>
      <c r="AM18" s="157"/>
      <c r="AN18" s="157"/>
      <c r="AO18" s="157"/>
      <c r="AP18" s="157"/>
      <c r="AQ18" s="157"/>
      <c r="AR18" s="157"/>
      <c r="AS18" s="157"/>
      <c r="AT18" s="157"/>
      <c r="AU18" s="157"/>
      <c r="AV18" s="157"/>
      <c r="AW18" s="157"/>
      <c r="AX18" s="157"/>
      <c r="AY18" s="157"/>
      <c r="AZ18" s="157"/>
      <c r="BA18" s="157"/>
      <c r="BB18" s="157"/>
      <c r="BC18" s="158"/>
      <c r="BD18" s="42"/>
      <c r="BE18" s="42"/>
      <c r="BF18" s="42"/>
      <c r="BG18" s="42"/>
      <c r="BH18" s="42"/>
      <c r="BI18" s="42"/>
      <c r="BJ18" s="42"/>
      <c r="BK18" s="42"/>
      <c r="BL18" s="42"/>
      <c r="BM18" s="42"/>
      <c r="BN18" s="42"/>
      <c r="BO18" s="42"/>
    </row>
    <row r="19" spans="1:67" s="3" customFormat="1" ht="50.1" customHeight="1" thickTop="1" thickBot="1" x14ac:dyDescent="0.25">
      <c r="A19" s="163">
        <f>'PANEL DE CONTROL DISTRITAL'!A18</f>
        <v>4</v>
      </c>
      <c r="B19" s="165" t="str">
        <f>'PANEL DE CONTROL DISTRITAL'!B18</f>
        <v>CONCILIACIÓN DE CREDENCIALES PARA VOTAR</v>
      </c>
      <c r="C19" s="167" t="str">
        <f>'PANEL DE CONTROL DISTRITAL'!C18</f>
        <v>Responsable de Módulo</v>
      </c>
      <c r="D19" s="169" t="str">
        <f>'PANEL DE CONTROL DISTRITAL'!D18</f>
        <v xml:space="preserve">Credenciales disponibles para entrega = </v>
      </c>
      <c r="E19" s="167" t="str">
        <f>'PANEL DE CONTROL DISTRITAL'!E18</f>
        <v>[(Credenciales recibidas - credenciales inconsistentes) / Credenciales recibidas] x 100</v>
      </c>
      <c r="F19" s="171" t="str">
        <f>'PANEL DE CONTROL DISTRITAL'!F18</f>
        <v>Semanal (remesa)</v>
      </c>
      <c r="G19" s="161">
        <f>'PANEL DE CONTROL DISTRITAL'!G18</f>
        <v>0.9</v>
      </c>
      <c r="H19" s="27" t="str">
        <f>'PANEL DE CONTROL DISTRITAL'!H18</f>
        <v xml:space="preserve">Credenciales Recibidas - Credenciales inconsistentes </v>
      </c>
      <c r="I19" s="25">
        <v>0</v>
      </c>
      <c r="J19" s="25">
        <v>753</v>
      </c>
      <c r="K19" s="25">
        <v>845</v>
      </c>
      <c r="L19" s="25">
        <v>341</v>
      </c>
      <c r="M19" s="25">
        <v>764</v>
      </c>
      <c r="N19" s="25">
        <v>561</v>
      </c>
      <c r="O19" s="25">
        <v>751</v>
      </c>
      <c r="P19" s="25">
        <v>763</v>
      </c>
      <c r="Q19" s="25">
        <v>733</v>
      </c>
      <c r="R19" s="25">
        <v>695</v>
      </c>
      <c r="S19" s="25">
        <v>591</v>
      </c>
      <c r="T19" s="25">
        <v>660</v>
      </c>
      <c r="U19" s="25">
        <v>643</v>
      </c>
      <c r="V19" s="25">
        <v>980</v>
      </c>
      <c r="W19" s="25">
        <v>659</v>
      </c>
      <c r="X19" s="25">
        <v>1032</v>
      </c>
      <c r="Y19" s="87">
        <v>768</v>
      </c>
      <c r="Z19" s="87">
        <v>456</v>
      </c>
      <c r="AA19" s="87">
        <v>150</v>
      </c>
      <c r="AB19" s="25">
        <v>0</v>
      </c>
      <c r="AC19" s="25">
        <v>0</v>
      </c>
      <c r="AD19" s="25">
        <v>0</v>
      </c>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159">
        <f>IFERROR(SUM(I19:BB19)/SUM(I20:BB20),0)</f>
        <v>1</v>
      </c>
    </row>
    <row r="20" spans="1:67" s="3" customFormat="1" ht="50.1" customHeight="1" thickTop="1" thickBot="1" x14ac:dyDescent="0.25">
      <c r="A20" s="164"/>
      <c r="B20" s="166"/>
      <c r="C20" s="168"/>
      <c r="D20" s="170"/>
      <c r="E20" s="168"/>
      <c r="F20" s="172"/>
      <c r="G20" s="162"/>
      <c r="H20" s="27" t="str">
        <f>'PANEL DE CONTROL DISTRITAL'!H19</f>
        <v xml:space="preserve">Credenciales recibidas </v>
      </c>
      <c r="I20" s="41">
        <v>0</v>
      </c>
      <c r="J20" s="41">
        <v>753</v>
      </c>
      <c r="K20" s="41">
        <v>845</v>
      </c>
      <c r="L20" s="41">
        <v>341</v>
      </c>
      <c r="M20" s="41">
        <v>764</v>
      </c>
      <c r="N20" s="41">
        <v>561</v>
      </c>
      <c r="O20" s="41">
        <v>751</v>
      </c>
      <c r="P20" s="41">
        <v>763</v>
      </c>
      <c r="Q20" s="41">
        <v>733</v>
      </c>
      <c r="R20" s="41">
        <v>695</v>
      </c>
      <c r="S20" s="41">
        <v>591</v>
      </c>
      <c r="T20" s="41">
        <v>660</v>
      </c>
      <c r="U20" s="41">
        <v>643</v>
      </c>
      <c r="V20" s="41">
        <v>980</v>
      </c>
      <c r="W20" s="41">
        <v>659</v>
      </c>
      <c r="X20" s="41">
        <v>1032</v>
      </c>
      <c r="Y20" s="88">
        <v>768</v>
      </c>
      <c r="Z20" s="88">
        <v>456</v>
      </c>
      <c r="AA20" s="88">
        <v>150</v>
      </c>
      <c r="AB20" s="41">
        <v>0</v>
      </c>
      <c r="AC20" s="41">
        <v>0</v>
      </c>
      <c r="AD20" s="41">
        <v>0</v>
      </c>
      <c r="AE20" s="88"/>
      <c r="AF20" s="88"/>
      <c r="AG20" s="88"/>
      <c r="AH20" s="88"/>
      <c r="AI20" s="88"/>
      <c r="AJ20" s="88"/>
      <c r="AK20" s="88"/>
      <c r="AL20" s="88"/>
      <c r="AM20" s="88"/>
      <c r="AN20" s="88"/>
      <c r="AO20" s="88"/>
      <c r="AP20" s="88"/>
      <c r="AQ20" s="88"/>
      <c r="AR20" s="88"/>
      <c r="AS20" s="88"/>
      <c r="AT20" s="88"/>
      <c r="AU20" s="88"/>
      <c r="AV20" s="88"/>
      <c r="AW20" s="88"/>
      <c r="AX20" s="88"/>
      <c r="AY20" s="88"/>
      <c r="AZ20" s="88"/>
      <c r="BA20" s="88"/>
      <c r="BB20" s="88"/>
      <c r="BC20" s="160"/>
    </row>
    <row r="21" spans="1:6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thickTop="1" thickBot="1" x14ac:dyDescent="0.25">
      <c r="A22" s="163">
        <f>'PANEL DE CONTROL DISTRITAL'!A21</f>
        <v>5</v>
      </c>
      <c r="B22" s="165" t="str">
        <f>'PANEL DE CONTROL DISTRITAL'!B21</f>
        <v>CONCILIACIÓN DE CREDENCIALES PARA VOTAR</v>
      </c>
      <c r="C22" s="167" t="str">
        <f>'PANEL DE CONTROL DISTRITAL'!C21</f>
        <v>Responsable de Módulo</v>
      </c>
      <c r="D22" s="169" t="str">
        <f>'PANEL DE CONTROL DISTRITAL'!D21</f>
        <v xml:space="preserve">Arqueo de Credenciales = </v>
      </c>
      <c r="E22" s="167" t="str">
        <f>'PANEL DE CONTROL DISTRITAL'!E21</f>
        <v>(Credenciales disponibles (físicas)/ Credenciales disponibles registradas en SIIRFE) x 100</v>
      </c>
      <c r="F22" s="171" t="str">
        <f>'PANEL DE CONTROL DISTRITAL'!F21</f>
        <v>Semanal (remesa)</v>
      </c>
      <c r="G22" s="161">
        <f>'PANEL DE CONTROL DISTRITAL'!G21</f>
        <v>1</v>
      </c>
      <c r="H22" s="27" t="str">
        <f>'PANEL DE CONTROL DISTRITAL'!H21</f>
        <v>Credenciales disponibles (físicas)</v>
      </c>
      <c r="I22" s="25">
        <v>0</v>
      </c>
      <c r="J22" s="25">
        <v>1041</v>
      </c>
      <c r="K22" s="25">
        <v>1178</v>
      </c>
      <c r="L22" s="25">
        <v>858</v>
      </c>
      <c r="M22" s="25">
        <v>1103</v>
      </c>
      <c r="N22" s="25">
        <v>1022</v>
      </c>
      <c r="O22" s="25">
        <v>1204</v>
      </c>
      <c r="P22" s="25">
        <v>1250</v>
      </c>
      <c r="Q22" s="25">
        <v>1223</v>
      </c>
      <c r="R22" s="25">
        <v>1373</v>
      </c>
      <c r="S22" s="25">
        <v>1143</v>
      </c>
      <c r="T22" s="25">
        <v>1144</v>
      </c>
      <c r="U22" s="25">
        <v>1040</v>
      </c>
      <c r="V22" s="25">
        <v>1384</v>
      </c>
      <c r="W22" s="25">
        <v>1253</v>
      </c>
      <c r="X22" s="25">
        <v>1503</v>
      </c>
      <c r="Y22" s="87">
        <v>1420</v>
      </c>
      <c r="Z22" s="87">
        <v>1195</v>
      </c>
      <c r="AA22" s="87">
        <v>1171</v>
      </c>
      <c r="AB22" s="25">
        <v>0</v>
      </c>
      <c r="AC22" s="25">
        <v>0</v>
      </c>
      <c r="AD22" s="25">
        <v>0</v>
      </c>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159">
        <f>IFERROR(SUM(I22:BB22)/SUM(I23:BB23),0)</f>
        <v>1</v>
      </c>
    </row>
    <row r="23" spans="1:67" s="3" customFormat="1" ht="50.1" customHeight="1" thickTop="1" thickBot="1" x14ac:dyDescent="0.25">
      <c r="A23" s="164"/>
      <c r="B23" s="166"/>
      <c r="C23" s="168"/>
      <c r="D23" s="170"/>
      <c r="E23" s="168"/>
      <c r="F23" s="172"/>
      <c r="G23" s="162"/>
      <c r="H23" s="27" t="str">
        <f>'PANEL DE CONTROL DISTRITAL'!H22</f>
        <v>Credenciales disponibles registradas en SIIRFE</v>
      </c>
      <c r="I23" s="41">
        <v>0</v>
      </c>
      <c r="J23" s="41">
        <v>1041</v>
      </c>
      <c r="K23" s="41">
        <v>1178</v>
      </c>
      <c r="L23" s="41">
        <v>858</v>
      </c>
      <c r="M23" s="41">
        <v>1103</v>
      </c>
      <c r="N23" s="41">
        <v>1022</v>
      </c>
      <c r="O23" s="41">
        <v>1204</v>
      </c>
      <c r="P23" s="41">
        <v>1250</v>
      </c>
      <c r="Q23" s="41">
        <v>1223</v>
      </c>
      <c r="R23" s="41">
        <v>1373</v>
      </c>
      <c r="S23" s="41">
        <v>1143</v>
      </c>
      <c r="T23" s="41">
        <v>1144</v>
      </c>
      <c r="U23" s="41">
        <v>1040</v>
      </c>
      <c r="V23" s="41">
        <v>1384</v>
      </c>
      <c r="W23" s="41">
        <v>1253</v>
      </c>
      <c r="X23" s="41">
        <v>1503</v>
      </c>
      <c r="Y23" s="88">
        <v>1420</v>
      </c>
      <c r="Z23" s="88">
        <v>1195</v>
      </c>
      <c r="AA23" s="88">
        <v>1171</v>
      </c>
      <c r="AB23" s="41">
        <v>0</v>
      </c>
      <c r="AC23" s="41">
        <v>0</v>
      </c>
      <c r="AD23" s="41">
        <v>0</v>
      </c>
      <c r="AE23" s="88"/>
      <c r="AF23" s="88"/>
      <c r="AG23" s="88"/>
      <c r="AH23" s="88"/>
      <c r="AI23" s="88"/>
      <c r="AJ23" s="88"/>
      <c r="AK23" s="88"/>
      <c r="AL23" s="88"/>
      <c r="AM23" s="88"/>
      <c r="AN23" s="88"/>
      <c r="AO23" s="88"/>
      <c r="AP23" s="88"/>
      <c r="AQ23" s="88"/>
      <c r="AR23" s="88"/>
      <c r="AS23" s="88"/>
      <c r="AT23" s="88"/>
      <c r="AU23" s="88"/>
      <c r="AV23" s="88"/>
      <c r="AW23" s="88"/>
      <c r="AX23" s="88"/>
      <c r="AY23" s="88"/>
      <c r="AZ23" s="88"/>
      <c r="BA23" s="88"/>
      <c r="BB23" s="88"/>
      <c r="BC23" s="160"/>
    </row>
    <row r="24" spans="1:67" s="4" customFormat="1" ht="8.25" customHeight="1" thickTop="1" thickBot="1" x14ac:dyDescent="0.25">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57"/>
      <c r="BB24" s="157"/>
      <c r="BC24" s="158"/>
    </row>
    <row r="25" spans="1:67" ht="50.1" customHeight="1" thickTop="1" thickBot="1" x14ac:dyDescent="0.25">
      <c r="A25" s="163">
        <f>'PANEL DE CONTROL DISTRITAL'!A24</f>
        <v>6</v>
      </c>
      <c r="B25" s="165" t="str">
        <f>'PANEL DE CONTROL DISTRITAL'!B24</f>
        <v>ENTREGA DE LA CREDENCIAL PARA VOTAR</v>
      </c>
      <c r="C25" s="167" t="str">
        <f>'PANEL DE CONTROL DISTRITAL'!C24</f>
        <v>Operador de Equipo Tecnológico</v>
      </c>
      <c r="D25" s="169" t="str">
        <f>'PANEL DE CONTROL DISTRITAL'!D24</f>
        <v xml:space="preserve">Efectividad de entrega de CPV en MAC = </v>
      </c>
      <c r="E25" s="167" t="str">
        <f>'PANEL DE CONTROL DISTRITAL'!E24</f>
        <v>(Total de credenciales entregadas / Total de ciudadanas y ciudadanos que acuden al MAC a recoger su credencial) x 100</v>
      </c>
      <c r="F25" s="171" t="str">
        <f>'PANEL DE CONTROL DISTRITAL'!F24</f>
        <v>Semanal (remesa)</v>
      </c>
      <c r="G25" s="161">
        <f>'PANEL DE CONTROL DISTRITAL'!G24</f>
        <v>0.9</v>
      </c>
      <c r="H25" s="27" t="str">
        <f>'PANEL DE CONTROL DISTRITAL'!H24</f>
        <v xml:space="preserve">Total de credenciales entregadas </v>
      </c>
      <c r="I25" s="25">
        <v>0</v>
      </c>
      <c r="J25" s="25">
        <v>769</v>
      </c>
      <c r="K25" s="25">
        <v>707</v>
      </c>
      <c r="L25" s="25">
        <v>661</v>
      </c>
      <c r="M25" s="25">
        <v>519</v>
      </c>
      <c r="N25" s="25">
        <v>642</v>
      </c>
      <c r="O25" s="25">
        <v>569</v>
      </c>
      <c r="P25" s="25">
        <v>711</v>
      </c>
      <c r="Q25" s="25">
        <v>760</v>
      </c>
      <c r="R25" s="25">
        <v>544</v>
      </c>
      <c r="S25" s="25">
        <v>823</v>
      </c>
      <c r="T25" s="25">
        <v>659</v>
      </c>
      <c r="U25" s="25">
        <v>747</v>
      </c>
      <c r="V25" s="25">
        <v>631</v>
      </c>
      <c r="W25" s="25">
        <v>790</v>
      </c>
      <c r="X25" s="25">
        <v>782</v>
      </c>
      <c r="Y25" s="87">
        <v>851</v>
      </c>
      <c r="Z25" s="87">
        <v>681</v>
      </c>
      <c r="AA25" s="87">
        <v>168</v>
      </c>
      <c r="AB25" s="25">
        <v>0</v>
      </c>
      <c r="AC25" s="25">
        <v>0</v>
      </c>
      <c r="AD25" s="25">
        <v>0</v>
      </c>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c r="BC25" s="159">
        <f>IFERROR(SUM(I25:BB25)/SUM(I26:BB26),0)</f>
        <v>0.99958399201264669</v>
      </c>
    </row>
    <row r="26" spans="1:67" ht="50.1" customHeight="1" thickTop="1" thickBot="1" x14ac:dyDescent="0.25">
      <c r="A26" s="164"/>
      <c r="B26" s="166"/>
      <c r="C26" s="168"/>
      <c r="D26" s="170"/>
      <c r="E26" s="168"/>
      <c r="F26" s="172"/>
      <c r="G26" s="162"/>
      <c r="H26" s="27" t="str">
        <f>'PANEL DE CONTROL DISTRITAL'!H25</f>
        <v>Total de ciudadanas y ciudadanos que acuden al MAC a recoger su credencial</v>
      </c>
      <c r="I26" s="41">
        <v>0</v>
      </c>
      <c r="J26" s="41">
        <v>770</v>
      </c>
      <c r="K26" s="41">
        <v>709</v>
      </c>
      <c r="L26" s="41">
        <v>661</v>
      </c>
      <c r="M26" s="41">
        <v>519</v>
      </c>
      <c r="N26" s="41">
        <v>643</v>
      </c>
      <c r="O26" s="41">
        <v>569</v>
      </c>
      <c r="P26" s="41">
        <v>711</v>
      </c>
      <c r="Q26" s="41">
        <v>760</v>
      </c>
      <c r="R26" s="41">
        <v>544</v>
      </c>
      <c r="S26" s="41">
        <v>823</v>
      </c>
      <c r="T26" s="41">
        <v>659</v>
      </c>
      <c r="U26" s="41">
        <v>747</v>
      </c>
      <c r="V26" s="41">
        <v>632</v>
      </c>
      <c r="W26" s="41">
        <v>790</v>
      </c>
      <c r="X26" s="41">
        <v>782</v>
      </c>
      <c r="Y26" s="88">
        <v>851</v>
      </c>
      <c r="Z26" s="88">
        <v>681</v>
      </c>
      <c r="AA26" s="88">
        <v>168</v>
      </c>
      <c r="AB26" s="41">
        <v>0</v>
      </c>
      <c r="AC26" s="41">
        <v>0</v>
      </c>
      <c r="AD26" s="41">
        <v>0</v>
      </c>
      <c r="AE26" s="88"/>
      <c r="AF26" s="88"/>
      <c r="AG26" s="88"/>
      <c r="AH26" s="88"/>
      <c r="AI26" s="88"/>
      <c r="AJ26" s="88"/>
      <c r="AK26" s="88"/>
      <c r="AL26" s="88"/>
      <c r="AM26" s="88"/>
      <c r="AN26" s="88"/>
      <c r="AO26" s="88"/>
      <c r="AP26" s="88"/>
      <c r="AQ26" s="88"/>
      <c r="AR26" s="88"/>
      <c r="AS26" s="88"/>
      <c r="AT26" s="88"/>
      <c r="AU26" s="88"/>
      <c r="AV26" s="88"/>
      <c r="AW26" s="88"/>
      <c r="AX26" s="88"/>
      <c r="AY26" s="88"/>
      <c r="AZ26" s="88"/>
      <c r="BA26" s="88"/>
      <c r="BB26" s="88"/>
      <c r="BC26" s="160"/>
    </row>
    <row r="27" spans="1:67" ht="15.75" customHeight="1" thickTop="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2">
      <colorScale>
        <cfvo type="min"/>
        <cfvo type="percentile" val="50"/>
        <cfvo type="max"/>
        <color rgb="FFE98BD7"/>
        <color rgb="FFD5007F"/>
        <color rgb="FF950054"/>
      </colorScale>
    </cfRule>
  </conditionalFormatting>
  <conditionalFormatting sqref="BC10">
    <cfRule type="cellIs" dxfId="458" priority="15" operator="greaterThan">
      <formula>95%</formula>
    </cfRule>
    <cfRule type="cellIs" dxfId="457" priority="16" operator="greaterThanOrEqual">
      <formula>90%</formula>
    </cfRule>
    <cfRule type="cellIs" dxfId="456" priority="17" operator="lessThan">
      <formula>89.99%</formula>
    </cfRule>
  </conditionalFormatting>
  <conditionalFormatting sqref="BC13">
    <cfRule type="cellIs" dxfId="455" priority="12" operator="greaterThan">
      <formula>95%</formula>
    </cfRule>
    <cfRule type="cellIs" dxfId="454" priority="13" operator="greaterThanOrEqual">
      <formula>90%</formula>
    </cfRule>
    <cfRule type="cellIs" dxfId="453" priority="14" operator="lessThan">
      <formula>89.99%</formula>
    </cfRule>
  </conditionalFormatting>
  <conditionalFormatting sqref="BC16">
    <cfRule type="cellIs" dxfId="452" priority="9" operator="greaterThan">
      <formula>95%</formula>
    </cfRule>
    <cfRule type="cellIs" dxfId="451" priority="10" operator="greaterThanOrEqual">
      <formula>90%</formula>
    </cfRule>
    <cfRule type="cellIs" dxfId="450" priority="11" operator="lessThan">
      <formula>89.99%</formula>
    </cfRule>
  </conditionalFormatting>
  <conditionalFormatting sqref="BC19">
    <cfRule type="cellIs" dxfId="449" priority="6" operator="greaterThan">
      <formula>95%</formula>
    </cfRule>
    <cfRule type="cellIs" dxfId="448" priority="7" operator="greaterThanOrEqual">
      <formula>90%</formula>
    </cfRule>
    <cfRule type="cellIs" dxfId="447" priority="8" operator="lessThan">
      <formula>89.99%</formula>
    </cfRule>
  </conditionalFormatting>
  <conditionalFormatting sqref="BC22">
    <cfRule type="cellIs" dxfId="446" priority="1" operator="greaterThanOrEqual">
      <formula>100%</formula>
    </cfRule>
    <cfRule type="cellIs" dxfId="445" priority="2" operator="lessThan">
      <formula>99.99%</formula>
    </cfRule>
  </conditionalFormatting>
  <conditionalFormatting sqref="BC25">
    <cfRule type="cellIs" dxfId="444" priority="3" operator="greaterThan">
      <formula>95%</formula>
    </cfRule>
    <cfRule type="cellIs" dxfId="443" priority="4" operator="greaterThanOrEqual">
      <formula>90%</formula>
    </cfRule>
    <cfRule type="cellIs" dxfId="442" priority="5" operator="lessThan">
      <formula>89.99%</formula>
    </cfRule>
  </conditionalFormatting>
  <dataValidations count="1">
    <dataValidation showDropDown="1" showInputMessage="1" showErrorMessage="1" sqref="C21 G19:G23 G10:G11 G16:G17 G13:G14 G25:G26" xr:uid="{DB677EBA-D27B-4B05-B952-47F2FFFD7A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F7D2-5DEE-4BB9-A463-68BA856D0A22}">
  <sheetPr>
    <tabColor rgb="FFFFFF00"/>
  </sheetPr>
  <dimension ref="A1:BO37"/>
  <sheetViews>
    <sheetView showGridLines="0" topLeftCell="S9"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27</v>
      </c>
      <c r="F2" s="113" t="s">
        <v>92</v>
      </c>
      <c r="G2" s="113"/>
      <c r="H2" s="22">
        <v>152752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39</v>
      </c>
      <c r="K10" s="25">
        <v>38</v>
      </c>
      <c r="L10" s="25">
        <v>27</v>
      </c>
      <c r="M10" s="25">
        <v>37</v>
      </c>
      <c r="N10" s="25">
        <v>33</v>
      </c>
      <c r="O10" s="25">
        <v>46</v>
      </c>
      <c r="P10" s="25">
        <v>42</v>
      </c>
      <c r="Q10" s="25">
        <v>40</v>
      </c>
      <c r="R10" s="25">
        <v>25</v>
      </c>
      <c r="S10" s="25">
        <v>48</v>
      </c>
      <c r="T10" s="25">
        <v>47</v>
      </c>
      <c r="U10" s="25">
        <v>36</v>
      </c>
      <c r="V10" s="25">
        <v>50</v>
      </c>
      <c r="W10" s="25">
        <v>44</v>
      </c>
      <c r="X10" s="25">
        <v>44</v>
      </c>
      <c r="Y10" s="25">
        <v>42</v>
      </c>
      <c r="Z10" s="25">
        <v>25</v>
      </c>
      <c r="AA10" s="25">
        <v>11</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0.98394160583941603</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40</v>
      </c>
      <c r="K11" s="41">
        <v>40</v>
      </c>
      <c r="L11" s="41">
        <v>27</v>
      </c>
      <c r="M11" s="41">
        <v>37</v>
      </c>
      <c r="N11" s="41">
        <v>35</v>
      </c>
      <c r="O11" s="41">
        <v>47</v>
      </c>
      <c r="P11" s="41">
        <v>42</v>
      </c>
      <c r="Q11" s="41">
        <v>41</v>
      </c>
      <c r="R11" s="41">
        <v>26</v>
      </c>
      <c r="S11" s="41">
        <v>48</v>
      </c>
      <c r="T11" s="41">
        <v>47</v>
      </c>
      <c r="U11" s="41">
        <v>37</v>
      </c>
      <c r="V11" s="41">
        <v>50</v>
      </c>
      <c r="W11" s="41">
        <v>45</v>
      </c>
      <c r="X11" s="41">
        <v>44</v>
      </c>
      <c r="Y11" s="41">
        <v>42</v>
      </c>
      <c r="Z11" s="41">
        <v>26</v>
      </c>
      <c r="AA11" s="41">
        <v>11</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401</v>
      </c>
      <c r="K13" s="25">
        <v>399</v>
      </c>
      <c r="L13" s="25">
        <v>272</v>
      </c>
      <c r="M13" s="25">
        <v>377</v>
      </c>
      <c r="N13" s="25">
        <v>344</v>
      </c>
      <c r="O13" s="25">
        <v>471</v>
      </c>
      <c r="P13" s="25">
        <v>421</v>
      </c>
      <c r="Q13" s="25">
        <v>411</v>
      </c>
      <c r="R13" s="25">
        <v>258</v>
      </c>
      <c r="S13" s="25">
        <v>480</v>
      </c>
      <c r="T13" s="25">
        <v>472</v>
      </c>
      <c r="U13" s="25">
        <v>375</v>
      </c>
      <c r="V13" s="25">
        <v>496</v>
      </c>
      <c r="W13" s="25">
        <v>455</v>
      </c>
      <c r="X13" s="25">
        <v>440</v>
      </c>
      <c r="Y13" s="25">
        <v>417</v>
      </c>
      <c r="Z13" s="25">
        <v>260</v>
      </c>
      <c r="AA13" s="25">
        <v>103</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0.99723475476640955</v>
      </c>
    </row>
    <row r="14" spans="1:67" s="3" customFormat="1" ht="50.1" customHeight="1" x14ac:dyDescent="0.2">
      <c r="A14" s="132"/>
      <c r="B14" s="133"/>
      <c r="C14" s="128"/>
      <c r="D14" s="129"/>
      <c r="E14" s="128"/>
      <c r="F14" s="130"/>
      <c r="G14" s="131"/>
      <c r="H14" s="27" t="str">
        <f>'PANEL DE CONTROL DISTRITAL'!H13</f>
        <v>Número de trámites aplicados</v>
      </c>
      <c r="I14" s="41">
        <v>0</v>
      </c>
      <c r="J14" s="41">
        <v>402</v>
      </c>
      <c r="K14" s="41">
        <v>400</v>
      </c>
      <c r="L14" s="41">
        <v>272</v>
      </c>
      <c r="M14" s="41">
        <v>377</v>
      </c>
      <c r="N14" s="41">
        <v>347</v>
      </c>
      <c r="O14" s="41">
        <v>471</v>
      </c>
      <c r="P14" s="41">
        <v>421</v>
      </c>
      <c r="Q14" s="41">
        <v>411</v>
      </c>
      <c r="R14" s="41">
        <v>258</v>
      </c>
      <c r="S14" s="41">
        <v>480</v>
      </c>
      <c r="T14" s="41">
        <v>473</v>
      </c>
      <c r="U14" s="41">
        <v>376</v>
      </c>
      <c r="V14" s="41">
        <v>497</v>
      </c>
      <c r="W14" s="41">
        <v>459</v>
      </c>
      <c r="X14" s="41">
        <v>441</v>
      </c>
      <c r="Y14" s="41">
        <v>418</v>
      </c>
      <c r="Z14" s="41">
        <v>260</v>
      </c>
      <c r="AA14" s="41">
        <v>108</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1</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1</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421</v>
      </c>
      <c r="K19" s="25">
        <v>498</v>
      </c>
      <c r="L19" s="25">
        <v>223</v>
      </c>
      <c r="M19" s="25">
        <v>446</v>
      </c>
      <c r="N19" s="25">
        <v>305</v>
      </c>
      <c r="O19" s="25">
        <v>447</v>
      </c>
      <c r="P19" s="25">
        <v>426</v>
      </c>
      <c r="Q19" s="25">
        <v>449</v>
      </c>
      <c r="R19" s="25">
        <v>339</v>
      </c>
      <c r="S19" s="25">
        <v>329</v>
      </c>
      <c r="T19" s="25">
        <v>400</v>
      </c>
      <c r="U19" s="25">
        <v>481</v>
      </c>
      <c r="V19" s="25">
        <v>472</v>
      </c>
      <c r="W19" s="25">
        <v>420</v>
      </c>
      <c r="X19" s="25">
        <v>530</v>
      </c>
      <c r="Y19" s="25">
        <v>423</v>
      </c>
      <c r="Z19" s="25">
        <v>245</v>
      </c>
      <c r="AA19" s="25">
        <v>61</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421</v>
      </c>
      <c r="K20" s="41">
        <v>498</v>
      </c>
      <c r="L20" s="41">
        <v>223</v>
      </c>
      <c r="M20" s="41">
        <v>446</v>
      </c>
      <c r="N20" s="41">
        <v>305</v>
      </c>
      <c r="O20" s="41">
        <v>447</v>
      </c>
      <c r="P20" s="41">
        <v>426</v>
      </c>
      <c r="Q20" s="41">
        <v>449</v>
      </c>
      <c r="R20" s="41">
        <v>339</v>
      </c>
      <c r="S20" s="41">
        <v>329</v>
      </c>
      <c r="T20" s="41">
        <v>400</v>
      </c>
      <c r="U20" s="41">
        <v>481</v>
      </c>
      <c r="V20" s="41">
        <v>472</v>
      </c>
      <c r="W20" s="41">
        <v>420</v>
      </c>
      <c r="X20" s="41">
        <v>530</v>
      </c>
      <c r="Y20" s="41">
        <v>423</v>
      </c>
      <c r="Z20" s="41">
        <v>245</v>
      </c>
      <c r="AA20" s="41">
        <v>61</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560</v>
      </c>
      <c r="K22" s="25">
        <v>603</v>
      </c>
      <c r="L22" s="25">
        <v>473</v>
      </c>
      <c r="M22" s="25">
        <v>615</v>
      </c>
      <c r="N22" s="25">
        <v>536</v>
      </c>
      <c r="O22" s="25">
        <v>635</v>
      </c>
      <c r="P22" s="25">
        <v>618</v>
      </c>
      <c r="Q22" s="25">
        <v>661</v>
      </c>
      <c r="R22" s="25">
        <v>657</v>
      </c>
      <c r="S22" s="25">
        <v>577</v>
      </c>
      <c r="T22" s="25">
        <v>603</v>
      </c>
      <c r="U22" s="25">
        <v>664</v>
      </c>
      <c r="V22" s="25">
        <v>732</v>
      </c>
      <c r="W22" s="25">
        <v>675</v>
      </c>
      <c r="X22" s="25">
        <v>742</v>
      </c>
      <c r="Y22" s="25">
        <v>682</v>
      </c>
      <c r="Z22" s="25">
        <v>570</v>
      </c>
      <c r="AA22" s="25">
        <v>540</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560</v>
      </c>
      <c r="K23" s="41">
        <v>603</v>
      </c>
      <c r="L23" s="41">
        <v>473</v>
      </c>
      <c r="M23" s="41">
        <v>615</v>
      </c>
      <c r="N23" s="41">
        <v>536</v>
      </c>
      <c r="O23" s="41">
        <v>635</v>
      </c>
      <c r="P23" s="41">
        <v>618</v>
      </c>
      <c r="Q23" s="41">
        <v>661</v>
      </c>
      <c r="R23" s="41">
        <v>657</v>
      </c>
      <c r="S23" s="41">
        <v>577</v>
      </c>
      <c r="T23" s="41">
        <v>603</v>
      </c>
      <c r="U23" s="41">
        <v>664</v>
      </c>
      <c r="V23" s="41">
        <v>732</v>
      </c>
      <c r="W23" s="41">
        <v>675</v>
      </c>
      <c r="X23" s="41">
        <v>742</v>
      </c>
      <c r="Y23" s="41">
        <v>682</v>
      </c>
      <c r="Z23" s="41">
        <v>570</v>
      </c>
      <c r="AA23" s="41">
        <v>540</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451</v>
      </c>
      <c r="K25" s="25">
        <v>455</v>
      </c>
      <c r="L25" s="25">
        <v>353</v>
      </c>
      <c r="M25" s="25">
        <v>304</v>
      </c>
      <c r="N25" s="25">
        <v>384</v>
      </c>
      <c r="O25" s="25">
        <v>348</v>
      </c>
      <c r="P25" s="25">
        <v>439</v>
      </c>
      <c r="Q25" s="25">
        <v>406</v>
      </c>
      <c r="R25" s="25">
        <v>343</v>
      </c>
      <c r="S25" s="25">
        <v>409</v>
      </c>
      <c r="T25" s="25">
        <v>374</v>
      </c>
      <c r="U25" s="25">
        <v>420</v>
      </c>
      <c r="V25" s="25">
        <v>401</v>
      </c>
      <c r="W25" s="25">
        <v>477</v>
      </c>
      <c r="X25" s="25">
        <v>463</v>
      </c>
      <c r="Y25" s="25">
        <v>483</v>
      </c>
      <c r="Z25" s="25">
        <v>357</v>
      </c>
      <c r="AA25" s="25">
        <v>90</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0.99770543525025102</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452</v>
      </c>
      <c r="K26" s="41">
        <v>457</v>
      </c>
      <c r="L26" s="41">
        <v>354</v>
      </c>
      <c r="M26" s="41">
        <v>304</v>
      </c>
      <c r="N26" s="41">
        <v>385</v>
      </c>
      <c r="O26" s="41">
        <v>350</v>
      </c>
      <c r="P26" s="41">
        <v>441</v>
      </c>
      <c r="Q26" s="41">
        <v>407</v>
      </c>
      <c r="R26" s="41">
        <v>343</v>
      </c>
      <c r="S26" s="41">
        <v>410</v>
      </c>
      <c r="T26" s="41">
        <v>374</v>
      </c>
      <c r="U26" s="41">
        <v>421</v>
      </c>
      <c r="V26" s="41">
        <v>402</v>
      </c>
      <c r="W26" s="41">
        <v>477</v>
      </c>
      <c r="X26" s="41">
        <v>464</v>
      </c>
      <c r="Y26" s="41">
        <v>485</v>
      </c>
      <c r="Z26" s="41">
        <v>357</v>
      </c>
      <c r="AA26" s="41">
        <v>90</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3">
      <colorScale>
        <cfvo type="min"/>
        <cfvo type="percentile" val="50"/>
        <cfvo type="max"/>
        <color rgb="FFE98BD7"/>
        <color rgb="FFD5007F"/>
        <color rgb="FF950054"/>
      </colorScale>
    </cfRule>
  </conditionalFormatting>
  <conditionalFormatting sqref="BC10">
    <cfRule type="cellIs" dxfId="441" priority="15" operator="greaterThan">
      <formula>95%</formula>
    </cfRule>
    <cfRule type="cellIs" dxfId="440" priority="16" operator="greaterThanOrEqual">
      <formula>90%</formula>
    </cfRule>
    <cfRule type="cellIs" dxfId="439" priority="17" operator="lessThan">
      <formula>89.99%</formula>
    </cfRule>
  </conditionalFormatting>
  <conditionalFormatting sqref="BC13">
    <cfRule type="cellIs" dxfId="438" priority="12" operator="greaterThan">
      <formula>95%</formula>
    </cfRule>
    <cfRule type="cellIs" dxfId="437" priority="13" operator="greaterThanOrEqual">
      <formula>90%</formula>
    </cfRule>
    <cfRule type="cellIs" dxfId="436" priority="14" operator="lessThan">
      <formula>89.99%</formula>
    </cfRule>
  </conditionalFormatting>
  <conditionalFormatting sqref="BC16">
    <cfRule type="cellIs" dxfId="435" priority="9" operator="greaterThan">
      <formula>95%</formula>
    </cfRule>
    <cfRule type="cellIs" dxfId="434" priority="10" operator="greaterThanOrEqual">
      <formula>90%</formula>
    </cfRule>
    <cfRule type="cellIs" dxfId="433" priority="11" operator="lessThan">
      <formula>89.99%</formula>
    </cfRule>
  </conditionalFormatting>
  <conditionalFormatting sqref="BC19">
    <cfRule type="cellIs" dxfId="432" priority="6" operator="greaterThan">
      <formula>95%</formula>
    </cfRule>
    <cfRule type="cellIs" dxfId="431" priority="7" operator="greaterThanOrEqual">
      <formula>90%</formula>
    </cfRule>
    <cfRule type="cellIs" dxfId="430" priority="8" operator="lessThan">
      <formula>89.99%</formula>
    </cfRule>
  </conditionalFormatting>
  <conditionalFormatting sqref="BC22">
    <cfRule type="cellIs" dxfId="429" priority="1" operator="greaterThanOrEqual">
      <formula>100%</formula>
    </cfRule>
    <cfRule type="cellIs" dxfId="428" priority="2" operator="lessThan">
      <formula>99.99%</formula>
    </cfRule>
  </conditionalFormatting>
  <conditionalFormatting sqref="BC25">
    <cfRule type="cellIs" dxfId="427" priority="3" operator="greaterThan">
      <formula>95%</formula>
    </cfRule>
    <cfRule type="cellIs" dxfId="426" priority="4" operator="greaterThanOrEqual">
      <formula>90%</formula>
    </cfRule>
    <cfRule type="cellIs" dxfId="425" priority="5" operator="lessThan">
      <formula>89.99%</formula>
    </cfRule>
  </conditionalFormatting>
  <dataValidations count="1">
    <dataValidation showDropDown="1" showInputMessage="1" showErrorMessage="1" sqref="C21 G19:G23 G10:G11 G16:G17 G13:G14 G25:G26" xr:uid="{3A1F9500-EA36-4DB8-84EB-11B3E2911F0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86A5-4531-4934-9AC0-0305FA3F71EB}">
  <sheetPr>
    <tabColor rgb="FFFFFF00"/>
  </sheetPr>
  <dimension ref="A1:BO37"/>
  <sheetViews>
    <sheetView showGridLines="0" topLeftCell="X9"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27</v>
      </c>
      <c r="F2" s="113" t="s">
        <v>92</v>
      </c>
      <c r="G2" s="113"/>
      <c r="H2" s="22">
        <v>152753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74" t="str">
        <f>'PANEL DE CONTROL DISTRITAL'!A6</f>
        <v>Número</v>
      </c>
      <c r="B6" s="145" t="str">
        <f>'PANEL DE CONTROL DISTRITAL'!B6</f>
        <v xml:space="preserve">PROCESOS SUSTANTIVOS E INDICADORES </v>
      </c>
      <c r="C6" s="146"/>
      <c r="D6" s="146"/>
      <c r="E6" s="146"/>
      <c r="F6" s="146"/>
      <c r="G6" s="146"/>
      <c r="H6" s="173"/>
      <c r="I6" s="145" t="s">
        <v>94</v>
      </c>
      <c r="J6" s="146"/>
      <c r="K6" s="146"/>
      <c r="L6" s="146"/>
      <c r="M6" s="146"/>
      <c r="N6" s="146"/>
      <c r="O6" s="146"/>
      <c r="P6" s="146"/>
      <c r="Q6" s="146"/>
      <c r="R6" s="146"/>
      <c r="S6" s="146"/>
      <c r="T6" s="146"/>
      <c r="U6" s="146"/>
      <c r="V6" s="146"/>
      <c r="W6" s="146"/>
      <c r="X6" s="173"/>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c r="BC6" s="136" t="s">
        <v>95</v>
      </c>
    </row>
    <row r="7" spans="1:67" ht="17.25" customHeight="1" x14ac:dyDescent="0.2">
      <c r="A7" s="175"/>
      <c r="B7" s="145" t="str">
        <f>'PANEL DE CONTROL DISTRITAL'!B7</f>
        <v>DESCRIPCIÓN</v>
      </c>
      <c r="C7" s="146"/>
      <c r="D7" s="173"/>
      <c r="E7" s="145" t="str">
        <f>'PANEL DE CONTROL DISTRITAL'!E7</f>
        <v>MEDICIÓN</v>
      </c>
      <c r="F7" s="146"/>
      <c r="G7" s="146"/>
      <c r="H7" s="173"/>
      <c r="I7" s="149" t="str">
        <f>'PANEL DE CONTROL DISTRITAL'!A5</f>
        <v>CAMPAÑA ANUAL INTENSA 2024                                          CAMPAÑA ESPECIAL DE ACTUALIZACIÓN PARA EL PROCESO ELECTORAL EXTRAORDINARIO (CEAPEE) 2024-2025</v>
      </c>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1"/>
      <c r="BC7" s="137"/>
    </row>
    <row r="8" spans="1:67" ht="5.25" customHeight="1" x14ac:dyDescent="0.2">
      <c r="A8" s="175"/>
      <c r="B8" s="147"/>
      <c r="C8" s="148"/>
      <c r="D8" s="148"/>
      <c r="E8" s="148"/>
      <c r="F8" s="148"/>
      <c r="G8" s="148"/>
      <c r="H8" s="148"/>
      <c r="I8" s="148"/>
      <c r="J8" s="148"/>
      <c r="K8" s="148"/>
      <c r="L8" s="148"/>
      <c r="M8" s="148"/>
      <c r="N8" s="148"/>
      <c r="O8" s="148"/>
      <c r="P8" s="148"/>
      <c r="Q8" s="148"/>
      <c r="R8" s="148"/>
      <c r="S8" s="148"/>
      <c r="T8" s="148"/>
      <c r="U8" s="148"/>
      <c r="V8" s="148"/>
      <c r="W8" s="148"/>
      <c r="X8" s="177"/>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137"/>
    </row>
    <row r="9" spans="1:67" s="2" customFormat="1" ht="29.25" customHeight="1" thickTop="1" thickBot="1" x14ac:dyDescent="0.25">
      <c r="A9" s="17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38"/>
    </row>
    <row r="10" spans="1:67" s="2" customFormat="1" ht="50.1" customHeight="1" thickTop="1" thickBot="1" x14ac:dyDescent="0.25">
      <c r="A10" s="163">
        <f>'PANEL DE CONTROL DISTRITAL'!A9</f>
        <v>1</v>
      </c>
      <c r="B10" s="165" t="str">
        <f>'PANEL DE CONTROL DISTRITAL'!B9</f>
        <v>ENTREVISTA</v>
      </c>
      <c r="C10" s="167" t="str">
        <f>'PANEL DE CONTROL DISTRITAL'!C9</f>
        <v xml:space="preserve"> Auxiliar de Atención Ciudadana</v>
      </c>
      <c r="D10" s="169" t="str">
        <f>'PANEL DE CONTROL DISTRITAL'!D9</f>
        <v>Fichas requisitadas correctamente=</v>
      </c>
      <c r="E10" s="167" t="str">
        <f>'PANEL DE CONTROL DISTRITAL'!E9</f>
        <v>(Fichas requisitadas correctamente / Fichas revisadas en la muestra del 10%) x 100</v>
      </c>
      <c r="F10" s="171" t="str">
        <f>'PANEL DE CONTROL DISTRITAL'!F9</f>
        <v>Semanal (remesa)</v>
      </c>
      <c r="G10" s="161">
        <f>'PANEL DE CONTROL DISTRITAL'!G9</f>
        <v>0.9</v>
      </c>
      <c r="H10" s="27" t="str">
        <f>'PANEL DE CONTROL DISTRITAL'!H9</f>
        <v>Fichas requistadas correctamente</v>
      </c>
      <c r="I10" s="25">
        <v>0</v>
      </c>
      <c r="J10" s="25">
        <v>9</v>
      </c>
      <c r="K10" s="25">
        <v>8</v>
      </c>
      <c r="L10" s="25">
        <v>6</v>
      </c>
      <c r="M10" s="25">
        <v>8</v>
      </c>
      <c r="N10" s="25">
        <v>7</v>
      </c>
      <c r="O10" s="25">
        <v>14</v>
      </c>
      <c r="P10" s="25">
        <v>5</v>
      </c>
      <c r="Q10" s="25">
        <v>13</v>
      </c>
      <c r="R10" s="25">
        <v>8</v>
      </c>
      <c r="S10" s="25">
        <v>10</v>
      </c>
      <c r="T10" s="25">
        <v>12</v>
      </c>
      <c r="U10" s="25">
        <v>8</v>
      </c>
      <c r="V10" s="25">
        <v>13</v>
      </c>
      <c r="W10" s="25">
        <v>8</v>
      </c>
      <c r="X10" s="25">
        <v>7</v>
      </c>
      <c r="Y10" s="87">
        <v>5</v>
      </c>
      <c r="Z10" s="87">
        <v>8</v>
      </c>
      <c r="AA10" s="87">
        <v>1</v>
      </c>
      <c r="AB10" s="25">
        <v>0</v>
      </c>
      <c r="AC10" s="25">
        <v>0</v>
      </c>
      <c r="AD10" s="25">
        <v>0</v>
      </c>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159">
        <f>IFERROR(SUM(I10:BB10)/SUM(I11:BB11),0)</f>
        <v>1</v>
      </c>
    </row>
    <row r="11" spans="1:67" s="2" customFormat="1" ht="50.1" customHeight="1" thickTop="1" thickBot="1" x14ac:dyDescent="0.25">
      <c r="A11" s="164"/>
      <c r="B11" s="166"/>
      <c r="C11" s="168"/>
      <c r="D11" s="170"/>
      <c r="E11" s="168"/>
      <c r="F11" s="172"/>
      <c r="G11" s="162"/>
      <c r="H11" s="27" t="str">
        <f>'PANEL DE CONTROL DISTRITAL'!H10</f>
        <v>Fichas revisadas en la muestra del 10%</v>
      </c>
      <c r="I11" s="41">
        <v>0</v>
      </c>
      <c r="J11" s="41">
        <v>9</v>
      </c>
      <c r="K11" s="41">
        <v>8</v>
      </c>
      <c r="L11" s="41">
        <v>6</v>
      </c>
      <c r="M11" s="41">
        <v>8</v>
      </c>
      <c r="N11" s="41">
        <v>7</v>
      </c>
      <c r="O11" s="41">
        <v>14</v>
      </c>
      <c r="P11" s="41">
        <v>5</v>
      </c>
      <c r="Q11" s="41">
        <v>13</v>
      </c>
      <c r="R11" s="41">
        <v>8</v>
      </c>
      <c r="S11" s="41">
        <v>10</v>
      </c>
      <c r="T11" s="41">
        <v>12</v>
      </c>
      <c r="U11" s="41">
        <v>8</v>
      </c>
      <c r="V11" s="41">
        <v>13</v>
      </c>
      <c r="W11" s="41">
        <v>8</v>
      </c>
      <c r="X11" s="41">
        <v>7</v>
      </c>
      <c r="Y11" s="88">
        <v>5</v>
      </c>
      <c r="Z11" s="88">
        <v>8</v>
      </c>
      <c r="AA11" s="88">
        <v>1</v>
      </c>
      <c r="AB11" s="41">
        <v>0</v>
      </c>
      <c r="AC11" s="41">
        <v>0</v>
      </c>
      <c r="AD11" s="41">
        <v>0</v>
      </c>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160"/>
    </row>
    <row r="12" spans="1:67" s="43" customFormat="1" ht="8.1" customHeight="1" thickTop="1" thickBo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7"/>
      <c r="AK12" s="157"/>
      <c r="AL12" s="157"/>
      <c r="AM12" s="157"/>
      <c r="AN12" s="157"/>
      <c r="AO12" s="157"/>
      <c r="AP12" s="157"/>
      <c r="AQ12" s="157"/>
      <c r="AR12" s="157"/>
      <c r="AS12" s="157"/>
      <c r="AT12" s="157"/>
      <c r="AU12" s="157"/>
      <c r="AV12" s="157"/>
      <c r="AW12" s="157"/>
      <c r="AX12" s="157"/>
      <c r="AY12" s="157"/>
      <c r="AZ12" s="157"/>
      <c r="BA12" s="157"/>
      <c r="BB12" s="157"/>
      <c r="BC12" s="158"/>
      <c r="BD12" s="42"/>
      <c r="BE12" s="42"/>
      <c r="BF12" s="42"/>
      <c r="BG12" s="42"/>
      <c r="BH12" s="42"/>
      <c r="BI12" s="42"/>
      <c r="BJ12" s="42"/>
      <c r="BK12" s="42"/>
      <c r="BL12" s="42"/>
      <c r="BM12" s="42"/>
      <c r="BN12" s="42"/>
      <c r="BO12" s="42"/>
    </row>
    <row r="13" spans="1:67" s="3" customFormat="1" ht="50.1" customHeight="1" thickTop="1" thickBot="1" x14ac:dyDescent="0.25">
      <c r="A13" s="163">
        <f>'PANEL DE CONTROL DISTRITAL'!A12</f>
        <v>2</v>
      </c>
      <c r="B13" s="165" t="str">
        <f>'PANEL DE CONTROL DISTRITAL'!B12</f>
        <v>TRÁMITE</v>
      </c>
      <c r="C13" s="167" t="str">
        <f>'PANEL DE CONTROL DISTRITAL'!C12</f>
        <v>Operador de Equipo Tecnológico</v>
      </c>
      <c r="D13" s="169" t="str">
        <f>'PANEL DE CONTROL DISTRITAL'!D12</f>
        <v>Trámites exitosos efectivos=</v>
      </c>
      <c r="E13" s="167" t="str">
        <f>'PANEL DE CONTROL DISTRITAL'!E12</f>
        <v>(Número de trámites exitosos / Número de trámites aplicados) x 100</v>
      </c>
      <c r="F13" s="171" t="str">
        <f>'PANEL DE CONTROL DISTRITAL'!F12</f>
        <v>Semanal (remesa)</v>
      </c>
      <c r="G13" s="161">
        <f>'PANEL DE CONTROL DISTRITAL'!G12</f>
        <v>0.9</v>
      </c>
      <c r="H13" s="27" t="str">
        <f>'PANEL DE CONTROL DISTRITAL'!H12</f>
        <v>Número de trámites exitosos</v>
      </c>
      <c r="I13" s="25">
        <v>0</v>
      </c>
      <c r="J13" s="25">
        <v>90</v>
      </c>
      <c r="K13" s="25">
        <v>89</v>
      </c>
      <c r="L13" s="25">
        <v>59</v>
      </c>
      <c r="M13" s="25">
        <v>76</v>
      </c>
      <c r="N13" s="25">
        <v>74</v>
      </c>
      <c r="O13" s="25">
        <v>143</v>
      </c>
      <c r="P13" s="25">
        <v>45</v>
      </c>
      <c r="Q13" s="25">
        <v>125</v>
      </c>
      <c r="R13" s="25">
        <v>82</v>
      </c>
      <c r="S13" s="25">
        <v>103</v>
      </c>
      <c r="T13" s="25">
        <v>124</v>
      </c>
      <c r="U13" s="25">
        <v>75</v>
      </c>
      <c r="V13" s="25">
        <v>134</v>
      </c>
      <c r="W13" s="25">
        <v>83</v>
      </c>
      <c r="X13" s="25">
        <v>67</v>
      </c>
      <c r="Y13" s="87">
        <v>50</v>
      </c>
      <c r="Z13" s="87">
        <v>81</v>
      </c>
      <c r="AA13" s="87">
        <v>14</v>
      </c>
      <c r="AB13" s="25">
        <v>0</v>
      </c>
      <c r="AC13" s="25">
        <v>0</v>
      </c>
      <c r="AD13" s="25">
        <v>0</v>
      </c>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159">
        <f>IFERROR(SUM(I13:BB13)/SUM(I14:BB14),0)</f>
        <v>0.998022412656559</v>
      </c>
    </row>
    <row r="14" spans="1:67" s="3" customFormat="1" ht="50.1" customHeight="1" thickTop="1" thickBot="1" x14ac:dyDescent="0.25">
      <c r="A14" s="164"/>
      <c r="B14" s="166"/>
      <c r="C14" s="168"/>
      <c r="D14" s="170"/>
      <c r="E14" s="168"/>
      <c r="F14" s="172"/>
      <c r="G14" s="162"/>
      <c r="H14" s="27" t="str">
        <f>'PANEL DE CONTROL DISTRITAL'!H13</f>
        <v>Número de trámites aplicados</v>
      </c>
      <c r="I14" s="41">
        <v>0</v>
      </c>
      <c r="J14" s="41">
        <v>90</v>
      </c>
      <c r="K14" s="41">
        <v>89</v>
      </c>
      <c r="L14" s="41">
        <v>59</v>
      </c>
      <c r="M14" s="41">
        <v>76</v>
      </c>
      <c r="N14" s="41">
        <v>74</v>
      </c>
      <c r="O14" s="41">
        <v>144</v>
      </c>
      <c r="P14" s="41">
        <v>45</v>
      </c>
      <c r="Q14" s="41">
        <v>125</v>
      </c>
      <c r="R14" s="41">
        <v>82</v>
      </c>
      <c r="S14" s="41">
        <v>103</v>
      </c>
      <c r="T14" s="41">
        <v>124</v>
      </c>
      <c r="U14" s="41">
        <v>76</v>
      </c>
      <c r="V14" s="41">
        <v>134</v>
      </c>
      <c r="W14" s="41">
        <v>83</v>
      </c>
      <c r="X14" s="41">
        <v>67</v>
      </c>
      <c r="Y14" s="88">
        <v>50</v>
      </c>
      <c r="Z14" s="88">
        <v>82</v>
      </c>
      <c r="AA14" s="88">
        <v>14</v>
      </c>
      <c r="AB14" s="41">
        <v>0</v>
      </c>
      <c r="AC14" s="41">
        <v>0</v>
      </c>
      <c r="AD14" s="41">
        <v>0</v>
      </c>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160"/>
    </row>
    <row r="15" spans="1:67" s="43" customFormat="1" ht="8.1" customHeight="1" thickTop="1" thickBot="1" x14ac:dyDescent="0.25">
      <c r="A15" s="156"/>
      <c r="B15" s="157"/>
      <c r="C15" s="157"/>
      <c r="D15" s="157"/>
      <c r="E15" s="157"/>
      <c r="F15" s="157"/>
      <c r="G15" s="157"/>
      <c r="H15" s="157"/>
      <c r="I15" s="157"/>
      <c r="J15" s="157"/>
      <c r="K15" s="157"/>
      <c r="L15" s="157"/>
      <c r="M15" s="157"/>
      <c r="N15" s="157"/>
      <c r="O15" s="157"/>
      <c r="P15" s="157"/>
      <c r="Q15" s="157"/>
      <c r="R15" s="157"/>
      <c r="S15" s="157"/>
      <c r="T15" s="157"/>
      <c r="U15" s="157"/>
      <c r="V15" s="157"/>
      <c r="W15" s="157"/>
      <c r="X15" s="157"/>
      <c r="Y15" s="157"/>
      <c r="Z15" s="157"/>
      <c r="AA15" s="157"/>
      <c r="AB15" s="157"/>
      <c r="AC15" s="157"/>
      <c r="AD15" s="157"/>
      <c r="AE15" s="157"/>
      <c r="AF15" s="157"/>
      <c r="AG15" s="157"/>
      <c r="AH15" s="157"/>
      <c r="AI15" s="157"/>
      <c r="AJ15" s="157"/>
      <c r="AK15" s="157"/>
      <c r="AL15" s="157"/>
      <c r="AM15" s="157"/>
      <c r="AN15" s="157"/>
      <c r="AO15" s="157"/>
      <c r="AP15" s="157"/>
      <c r="AQ15" s="157"/>
      <c r="AR15" s="157"/>
      <c r="AS15" s="157"/>
      <c r="AT15" s="157"/>
      <c r="AU15" s="157"/>
      <c r="AV15" s="157"/>
      <c r="AW15" s="157"/>
      <c r="AX15" s="157"/>
      <c r="AY15" s="157"/>
      <c r="AZ15" s="157"/>
      <c r="BA15" s="157"/>
      <c r="BB15" s="157"/>
      <c r="BC15" s="158"/>
      <c r="BD15" s="42"/>
      <c r="BE15" s="42"/>
      <c r="BF15" s="42"/>
      <c r="BG15" s="42"/>
      <c r="BH15" s="42"/>
      <c r="BI15" s="42"/>
      <c r="BJ15" s="42"/>
      <c r="BK15" s="42"/>
      <c r="BL15" s="42"/>
      <c r="BM15" s="42"/>
      <c r="BN15" s="42"/>
      <c r="BO15" s="42"/>
    </row>
    <row r="16" spans="1:67" s="3" customFormat="1" ht="50.1" customHeight="1" x14ac:dyDescent="0.2">
      <c r="A16" s="163">
        <f>'PANEL DE CONTROL DISTRITAL'!A15</f>
        <v>3</v>
      </c>
      <c r="B16" s="165" t="str">
        <f>'PANEL DE CONTROL DISTRITAL'!B15</f>
        <v>TRANSFERENCIA DE LA INFORMACIÓN</v>
      </c>
      <c r="C16" s="167" t="str">
        <f>'PANEL DE CONTROL DISTRITAL'!C15</f>
        <v>Responsable de Módulo</v>
      </c>
      <c r="D16" s="169" t="str">
        <f>'PANEL DE CONTROL DISTRITAL'!D15</f>
        <v>Reenvíos exitosos =</v>
      </c>
      <c r="E16" s="167" t="str">
        <f>'PANEL DE CONTROL DISTRITAL'!E15</f>
        <v>(Ejecución de los scripts de reenvío de notificaciones/Solicitud de reenvíos de scripts requeridos) x100</v>
      </c>
      <c r="F16" s="171" t="str">
        <f>'PANEL DE CONTROL DISTRITAL'!F15</f>
        <v>Semanal (remesa)</v>
      </c>
      <c r="G16" s="16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87">
        <v>1</v>
      </c>
      <c r="Z16" s="87">
        <v>0</v>
      </c>
      <c r="AA16" s="87">
        <v>0</v>
      </c>
      <c r="AB16" s="87">
        <v>0</v>
      </c>
      <c r="AC16" s="87">
        <v>0</v>
      </c>
      <c r="AD16" s="87">
        <v>0</v>
      </c>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159">
        <f>IFERROR(SUM(I16:BB16)/SUM(I17:BB17),1)</f>
        <v>1</v>
      </c>
    </row>
    <row r="17" spans="1:67" s="3" customFormat="1" ht="50.1" customHeight="1" x14ac:dyDescent="0.2">
      <c r="A17" s="164"/>
      <c r="B17" s="166"/>
      <c r="C17" s="168"/>
      <c r="D17" s="170"/>
      <c r="E17" s="168"/>
      <c r="F17" s="172"/>
      <c r="G17" s="162"/>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88">
        <v>1</v>
      </c>
      <c r="Z17" s="88">
        <v>0</v>
      </c>
      <c r="AA17" s="88">
        <v>0</v>
      </c>
      <c r="AB17" s="88">
        <v>0</v>
      </c>
      <c r="AC17" s="88">
        <v>0</v>
      </c>
      <c r="AD17" s="88">
        <v>0</v>
      </c>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160"/>
    </row>
    <row r="18" spans="1:67" s="43" customFormat="1" ht="8.1" customHeight="1" thickTop="1" thickBot="1" x14ac:dyDescent="0.25">
      <c r="A18" s="156"/>
      <c r="B18" s="157"/>
      <c r="C18" s="157"/>
      <c r="D18" s="157"/>
      <c r="E18" s="157"/>
      <c r="F18" s="157"/>
      <c r="G18" s="157"/>
      <c r="H18" s="157"/>
      <c r="I18" s="157"/>
      <c r="J18" s="157"/>
      <c r="K18" s="157"/>
      <c r="L18" s="157"/>
      <c r="M18" s="157"/>
      <c r="N18" s="157"/>
      <c r="O18" s="157"/>
      <c r="P18" s="157"/>
      <c r="Q18" s="157"/>
      <c r="R18" s="157"/>
      <c r="S18" s="157"/>
      <c r="T18" s="157"/>
      <c r="U18" s="157"/>
      <c r="V18" s="157"/>
      <c r="W18" s="157"/>
      <c r="X18" s="157"/>
      <c r="Y18" s="157"/>
      <c r="Z18" s="157"/>
      <c r="AA18" s="157"/>
      <c r="AB18" s="157"/>
      <c r="AC18" s="157"/>
      <c r="AD18" s="157"/>
      <c r="AE18" s="157"/>
      <c r="AF18" s="157"/>
      <c r="AG18" s="157"/>
      <c r="AH18" s="157"/>
      <c r="AI18" s="157"/>
      <c r="AJ18" s="157"/>
      <c r="AK18" s="157"/>
      <c r="AL18" s="157"/>
      <c r="AM18" s="157"/>
      <c r="AN18" s="157"/>
      <c r="AO18" s="157"/>
      <c r="AP18" s="157"/>
      <c r="AQ18" s="157"/>
      <c r="AR18" s="157"/>
      <c r="AS18" s="157"/>
      <c r="AT18" s="157"/>
      <c r="AU18" s="157"/>
      <c r="AV18" s="157"/>
      <c r="AW18" s="157"/>
      <c r="AX18" s="157"/>
      <c r="AY18" s="157"/>
      <c r="AZ18" s="157"/>
      <c r="BA18" s="157"/>
      <c r="BB18" s="157"/>
      <c r="BC18" s="158"/>
      <c r="BD18" s="42"/>
      <c r="BE18" s="42"/>
      <c r="BF18" s="42"/>
      <c r="BG18" s="42"/>
      <c r="BH18" s="42"/>
      <c r="BI18" s="42"/>
      <c r="BJ18" s="42"/>
      <c r="BK18" s="42"/>
      <c r="BL18" s="42"/>
      <c r="BM18" s="42"/>
      <c r="BN18" s="42"/>
      <c r="BO18" s="42"/>
    </row>
    <row r="19" spans="1:67" s="3" customFormat="1" ht="50.1" customHeight="1" thickTop="1" thickBot="1" x14ac:dyDescent="0.25">
      <c r="A19" s="163">
        <f>'PANEL DE CONTROL DISTRITAL'!A18</f>
        <v>4</v>
      </c>
      <c r="B19" s="165" t="str">
        <f>'PANEL DE CONTROL DISTRITAL'!B18</f>
        <v>CONCILIACIÓN DE CREDENCIALES PARA VOTAR</v>
      </c>
      <c r="C19" s="167" t="str">
        <f>'PANEL DE CONTROL DISTRITAL'!C18</f>
        <v>Responsable de Módulo</v>
      </c>
      <c r="D19" s="169" t="str">
        <f>'PANEL DE CONTROL DISTRITAL'!D18</f>
        <v xml:space="preserve">Credenciales disponibles para entrega = </v>
      </c>
      <c r="E19" s="167" t="str">
        <f>'PANEL DE CONTROL DISTRITAL'!E18</f>
        <v>[(Credenciales recibidas - credenciales inconsistentes) / Credenciales recibidas] x 100</v>
      </c>
      <c r="F19" s="171" t="str">
        <f>'PANEL DE CONTROL DISTRITAL'!F18</f>
        <v>Semanal (remesa)</v>
      </c>
      <c r="G19" s="161">
        <f>'PANEL DE CONTROL DISTRITAL'!G18</f>
        <v>0.9</v>
      </c>
      <c r="H19" s="27" t="str">
        <f>'PANEL DE CONTROL DISTRITAL'!H18</f>
        <v xml:space="preserve">Credenciales Recibidas - Credenciales inconsistentes </v>
      </c>
      <c r="I19" s="25">
        <v>0</v>
      </c>
      <c r="J19" s="25">
        <v>136</v>
      </c>
      <c r="K19" s="25">
        <v>57</v>
      </c>
      <c r="L19" s="25">
        <v>76</v>
      </c>
      <c r="M19" s="25">
        <v>88</v>
      </c>
      <c r="N19" s="25">
        <v>47</v>
      </c>
      <c r="O19" s="25">
        <v>88</v>
      </c>
      <c r="P19" s="25">
        <v>135</v>
      </c>
      <c r="Q19" s="25">
        <v>69</v>
      </c>
      <c r="R19" s="25">
        <v>95</v>
      </c>
      <c r="S19" s="25">
        <v>81</v>
      </c>
      <c r="T19" s="25">
        <v>130</v>
      </c>
      <c r="U19" s="25">
        <v>98</v>
      </c>
      <c r="V19" s="25">
        <v>119</v>
      </c>
      <c r="W19" s="25">
        <v>91</v>
      </c>
      <c r="X19" s="25">
        <v>82</v>
      </c>
      <c r="Y19" s="87">
        <v>67</v>
      </c>
      <c r="Z19" s="87">
        <v>33</v>
      </c>
      <c r="AA19" s="87">
        <v>0</v>
      </c>
      <c r="AB19" s="25">
        <v>0</v>
      </c>
      <c r="AC19" s="25">
        <v>0</v>
      </c>
      <c r="AD19" s="25">
        <v>0</v>
      </c>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159">
        <f>IFERROR(SUM(I19:BB19)/SUM(I20:BB20),0)</f>
        <v>1</v>
      </c>
    </row>
    <row r="20" spans="1:67" s="3" customFormat="1" ht="50.1" customHeight="1" thickTop="1" thickBot="1" x14ac:dyDescent="0.25">
      <c r="A20" s="164"/>
      <c r="B20" s="166"/>
      <c r="C20" s="168"/>
      <c r="D20" s="170"/>
      <c r="E20" s="168"/>
      <c r="F20" s="172"/>
      <c r="G20" s="162"/>
      <c r="H20" s="27" t="str">
        <f>'PANEL DE CONTROL DISTRITAL'!H19</f>
        <v xml:space="preserve">Credenciales recibidas </v>
      </c>
      <c r="I20" s="41">
        <v>0</v>
      </c>
      <c r="J20" s="41">
        <v>136</v>
      </c>
      <c r="K20" s="41">
        <v>57</v>
      </c>
      <c r="L20" s="41">
        <v>76</v>
      </c>
      <c r="M20" s="41">
        <v>88</v>
      </c>
      <c r="N20" s="41">
        <v>47</v>
      </c>
      <c r="O20" s="41">
        <v>88</v>
      </c>
      <c r="P20" s="41">
        <v>135</v>
      </c>
      <c r="Q20" s="41">
        <v>69</v>
      </c>
      <c r="R20" s="41">
        <v>95</v>
      </c>
      <c r="S20" s="41">
        <v>81</v>
      </c>
      <c r="T20" s="41">
        <v>130</v>
      </c>
      <c r="U20" s="41">
        <v>98</v>
      </c>
      <c r="V20" s="41">
        <v>119</v>
      </c>
      <c r="W20" s="41">
        <v>91</v>
      </c>
      <c r="X20" s="41">
        <v>82</v>
      </c>
      <c r="Y20" s="88">
        <v>67</v>
      </c>
      <c r="Z20" s="88">
        <v>33</v>
      </c>
      <c r="AA20" s="88">
        <v>0</v>
      </c>
      <c r="AB20" s="41">
        <v>0</v>
      </c>
      <c r="AC20" s="41">
        <v>0</v>
      </c>
      <c r="AD20" s="41">
        <v>0</v>
      </c>
      <c r="AE20" s="88"/>
      <c r="AF20" s="88"/>
      <c r="AG20" s="88"/>
      <c r="AH20" s="88"/>
      <c r="AI20" s="88"/>
      <c r="AJ20" s="88"/>
      <c r="AK20" s="88"/>
      <c r="AL20" s="88"/>
      <c r="AM20" s="88"/>
      <c r="AN20" s="88"/>
      <c r="AO20" s="88"/>
      <c r="AP20" s="88"/>
      <c r="AQ20" s="88"/>
      <c r="AR20" s="88"/>
      <c r="AS20" s="88"/>
      <c r="AT20" s="88"/>
      <c r="AU20" s="88"/>
      <c r="AV20" s="88"/>
      <c r="AW20" s="88"/>
      <c r="AX20" s="88"/>
      <c r="AY20" s="88"/>
      <c r="AZ20" s="88"/>
      <c r="BA20" s="88"/>
      <c r="BB20" s="88"/>
      <c r="BC20" s="160"/>
    </row>
    <row r="21" spans="1:67" s="43" customFormat="1" ht="8.1" customHeight="1" thickTop="1" thickBot="1" x14ac:dyDescent="0.25">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thickTop="1" thickBot="1" x14ac:dyDescent="0.25">
      <c r="A22" s="163">
        <f>'PANEL DE CONTROL DISTRITAL'!A21</f>
        <v>5</v>
      </c>
      <c r="B22" s="165" t="str">
        <f>'PANEL DE CONTROL DISTRITAL'!B21</f>
        <v>CONCILIACIÓN DE CREDENCIALES PARA VOTAR</v>
      </c>
      <c r="C22" s="167" t="str">
        <f>'PANEL DE CONTROL DISTRITAL'!C21</f>
        <v>Responsable de Módulo</v>
      </c>
      <c r="D22" s="169" t="str">
        <f>'PANEL DE CONTROL DISTRITAL'!D21</f>
        <v xml:space="preserve">Arqueo de Credenciales = </v>
      </c>
      <c r="E22" s="167" t="str">
        <f>'PANEL DE CONTROL DISTRITAL'!E21</f>
        <v>(Credenciales disponibles (físicas)/ Credenciales disponibles registradas en SIIRFE) x 100</v>
      </c>
      <c r="F22" s="171" t="str">
        <f>'PANEL DE CONTROL DISTRITAL'!F21</f>
        <v>Semanal (remesa)</v>
      </c>
      <c r="G22" s="161">
        <f>'PANEL DE CONTROL DISTRITAL'!G21</f>
        <v>1</v>
      </c>
      <c r="H22" s="27" t="str">
        <f>'PANEL DE CONTROL DISTRITAL'!H21</f>
        <v>Credenciales disponibles (físicas)</v>
      </c>
      <c r="I22" s="25">
        <v>0</v>
      </c>
      <c r="J22" s="25">
        <v>281</v>
      </c>
      <c r="K22" s="25">
        <v>213</v>
      </c>
      <c r="L22" s="25">
        <v>209</v>
      </c>
      <c r="M22" s="25">
        <v>227</v>
      </c>
      <c r="N22" s="25">
        <v>214</v>
      </c>
      <c r="O22" s="25">
        <v>215</v>
      </c>
      <c r="P22" s="25">
        <v>264</v>
      </c>
      <c r="Q22" s="25">
        <v>250</v>
      </c>
      <c r="R22" s="25">
        <v>231</v>
      </c>
      <c r="S22" s="25">
        <v>223</v>
      </c>
      <c r="T22" s="25">
        <v>231</v>
      </c>
      <c r="U22" s="25">
        <v>288</v>
      </c>
      <c r="V22" s="25">
        <v>274</v>
      </c>
      <c r="W22" s="25">
        <v>259</v>
      </c>
      <c r="X22" s="25">
        <v>232</v>
      </c>
      <c r="Y22" s="87">
        <v>147</v>
      </c>
      <c r="Z22" s="87">
        <v>136</v>
      </c>
      <c r="AA22" s="87">
        <v>121</v>
      </c>
      <c r="AB22" s="25">
        <v>0</v>
      </c>
      <c r="AC22" s="25">
        <v>0</v>
      </c>
      <c r="AD22" s="25">
        <v>0</v>
      </c>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159">
        <f>IFERROR(SUM(I22:BB22)/SUM(I23:BB23),0)</f>
        <v>1</v>
      </c>
    </row>
    <row r="23" spans="1:67" s="3" customFormat="1" ht="50.1" customHeight="1" thickTop="1" thickBot="1" x14ac:dyDescent="0.25">
      <c r="A23" s="164"/>
      <c r="B23" s="166"/>
      <c r="C23" s="168"/>
      <c r="D23" s="170"/>
      <c r="E23" s="168"/>
      <c r="F23" s="172"/>
      <c r="G23" s="162"/>
      <c r="H23" s="27" t="str">
        <f>'PANEL DE CONTROL DISTRITAL'!H22</f>
        <v>Credenciales disponibles registradas en SIIRFE</v>
      </c>
      <c r="I23" s="41">
        <v>0</v>
      </c>
      <c r="J23" s="41">
        <v>281</v>
      </c>
      <c r="K23" s="41">
        <v>213</v>
      </c>
      <c r="L23" s="41">
        <v>209</v>
      </c>
      <c r="M23" s="41">
        <v>227</v>
      </c>
      <c r="N23" s="41">
        <v>214</v>
      </c>
      <c r="O23" s="41">
        <v>215</v>
      </c>
      <c r="P23" s="41">
        <v>264</v>
      </c>
      <c r="Q23" s="41">
        <v>250</v>
      </c>
      <c r="R23" s="41">
        <v>231</v>
      </c>
      <c r="S23" s="41">
        <v>223</v>
      </c>
      <c r="T23" s="41">
        <v>231</v>
      </c>
      <c r="U23" s="41">
        <v>288</v>
      </c>
      <c r="V23" s="41">
        <v>274</v>
      </c>
      <c r="W23" s="41">
        <v>259</v>
      </c>
      <c r="X23" s="41">
        <v>232</v>
      </c>
      <c r="Y23" s="88">
        <v>147</v>
      </c>
      <c r="Z23" s="88">
        <v>136</v>
      </c>
      <c r="AA23" s="88">
        <v>121</v>
      </c>
      <c r="AB23" s="41">
        <v>0</v>
      </c>
      <c r="AC23" s="41">
        <v>0</v>
      </c>
      <c r="AD23" s="41">
        <v>0</v>
      </c>
      <c r="AE23" s="88"/>
      <c r="AF23" s="88"/>
      <c r="AG23" s="88"/>
      <c r="AH23" s="88"/>
      <c r="AI23" s="88"/>
      <c r="AJ23" s="88"/>
      <c r="AK23" s="88"/>
      <c r="AL23" s="88"/>
      <c r="AM23" s="88"/>
      <c r="AN23" s="88"/>
      <c r="AO23" s="88"/>
      <c r="AP23" s="88"/>
      <c r="AQ23" s="88"/>
      <c r="AR23" s="88"/>
      <c r="AS23" s="88"/>
      <c r="AT23" s="88"/>
      <c r="AU23" s="88"/>
      <c r="AV23" s="88"/>
      <c r="AW23" s="88"/>
      <c r="AX23" s="88"/>
      <c r="AY23" s="88"/>
      <c r="AZ23" s="88"/>
      <c r="BA23" s="88"/>
      <c r="BB23" s="88"/>
      <c r="BC23" s="160"/>
    </row>
    <row r="24" spans="1:67" s="4" customFormat="1" ht="8.25" customHeight="1" thickTop="1" thickBot="1" x14ac:dyDescent="0.25">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57"/>
      <c r="BB24" s="157"/>
      <c r="BC24" s="158"/>
    </row>
    <row r="25" spans="1:67" ht="50.1" customHeight="1" thickTop="1" thickBot="1" x14ac:dyDescent="0.25">
      <c r="A25" s="163">
        <f>'PANEL DE CONTROL DISTRITAL'!A24</f>
        <v>6</v>
      </c>
      <c r="B25" s="165" t="str">
        <f>'PANEL DE CONTROL DISTRITAL'!B24</f>
        <v>ENTREGA DE LA CREDENCIAL PARA VOTAR</v>
      </c>
      <c r="C25" s="167" t="str">
        <f>'PANEL DE CONTROL DISTRITAL'!C24</f>
        <v>Operador de Equipo Tecnológico</v>
      </c>
      <c r="D25" s="169" t="str">
        <f>'PANEL DE CONTROL DISTRITAL'!D24</f>
        <v xml:space="preserve">Efectividad de entrega de CPV en MAC = </v>
      </c>
      <c r="E25" s="167" t="str">
        <f>'PANEL DE CONTROL DISTRITAL'!E24</f>
        <v>(Total de credenciales entregadas / Total de ciudadanas y ciudadanos que acuden al MAC a recoger su credencial) x 100</v>
      </c>
      <c r="F25" s="171" t="str">
        <f>'PANEL DE CONTROL DISTRITAL'!F24</f>
        <v>Semanal (remesa)</v>
      </c>
      <c r="G25" s="161">
        <f>'PANEL DE CONTROL DISTRITAL'!G24</f>
        <v>0.9</v>
      </c>
      <c r="H25" s="27" t="str">
        <f>'PANEL DE CONTROL DISTRITAL'!H24</f>
        <v xml:space="preserve">Total de credenciales entregadas </v>
      </c>
      <c r="I25" s="25">
        <v>0</v>
      </c>
      <c r="J25" s="25">
        <v>115</v>
      </c>
      <c r="K25" s="25">
        <v>125</v>
      </c>
      <c r="L25" s="25">
        <v>80</v>
      </c>
      <c r="M25" s="25">
        <v>70</v>
      </c>
      <c r="N25" s="25">
        <v>60</v>
      </c>
      <c r="O25" s="25">
        <v>87</v>
      </c>
      <c r="P25" s="25">
        <v>86</v>
      </c>
      <c r="Q25" s="25">
        <v>83</v>
      </c>
      <c r="R25" s="25">
        <v>114</v>
      </c>
      <c r="S25" s="25">
        <v>89</v>
      </c>
      <c r="T25" s="25">
        <v>122</v>
      </c>
      <c r="U25" s="25">
        <v>41</v>
      </c>
      <c r="V25" s="25">
        <v>130</v>
      </c>
      <c r="W25" s="25">
        <v>106</v>
      </c>
      <c r="X25" s="25">
        <v>109</v>
      </c>
      <c r="Y25" s="87">
        <v>152</v>
      </c>
      <c r="Z25" s="87">
        <v>44</v>
      </c>
      <c r="AA25" s="87">
        <v>15</v>
      </c>
      <c r="AB25" s="25">
        <v>0</v>
      </c>
      <c r="AC25" s="25">
        <v>0</v>
      </c>
      <c r="AD25" s="25">
        <v>0</v>
      </c>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c r="BC25" s="159">
        <f>IFERROR(SUM(I25:BB25)/SUM(I26:BB26),0)</f>
        <v>1</v>
      </c>
    </row>
    <row r="26" spans="1:67" ht="50.1" customHeight="1" thickTop="1" thickBot="1" x14ac:dyDescent="0.25">
      <c r="A26" s="164"/>
      <c r="B26" s="166"/>
      <c r="C26" s="168"/>
      <c r="D26" s="170"/>
      <c r="E26" s="168"/>
      <c r="F26" s="172"/>
      <c r="G26" s="162"/>
      <c r="H26" s="27" t="str">
        <f>'PANEL DE CONTROL DISTRITAL'!H25</f>
        <v>Total de ciudadanas y ciudadanos que acuden al MAC a recoger su credencial</v>
      </c>
      <c r="I26" s="41">
        <v>0</v>
      </c>
      <c r="J26" s="41">
        <v>115</v>
      </c>
      <c r="K26" s="41">
        <v>125</v>
      </c>
      <c r="L26" s="41">
        <v>80</v>
      </c>
      <c r="M26" s="41">
        <v>70</v>
      </c>
      <c r="N26" s="41">
        <v>60</v>
      </c>
      <c r="O26" s="41">
        <v>87</v>
      </c>
      <c r="P26" s="41">
        <v>86</v>
      </c>
      <c r="Q26" s="41">
        <v>83</v>
      </c>
      <c r="R26" s="41">
        <v>114</v>
      </c>
      <c r="S26" s="41">
        <v>89</v>
      </c>
      <c r="T26" s="41">
        <v>122</v>
      </c>
      <c r="U26" s="41">
        <v>41</v>
      </c>
      <c r="V26" s="41">
        <v>130</v>
      </c>
      <c r="W26" s="41">
        <v>106</v>
      </c>
      <c r="X26" s="41">
        <v>109</v>
      </c>
      <c r="Y26" s="88">
        <v>152</v>
      </c>
      <c r="Z26" s="88">
        <v>44</v>
      </c>
      <c r="AA26" s="88">
        <v>15</v>
      </c>
      <c r="AB26" s="41">
        <v>0</v>
      </c>
      <c r="AC26" s="41">
        <v>0</v>
      </c>
      <c r="AD26" s="41">
        <v>0</v>
      </c>
      <c r="AE26" s="88"/>
      <c r="AF26" s="88"/>
      <c r="AG26" s="88"/>
      <c r="AH26" s="88"/>
      <c r="AI26" s="88"/>
      <c r="AJ26" s="88"/>
      <c r="AK26" s="88"/>
      <c r="AL26" s="88"/>
      <c r="AM26" s="88"/>
      <c r="AN26" s="88"/>
      <c r="AO26" s="88"/>
      <c r="AP26" s="88"/>
      <c r="AQ26" s="88"/>
      <c r="AR26" s="88"/>
      <c r="AS26" s="88"/>
      <c r="AT26" s="88"/>
      <c r="AU26" s="88"/>
      <c r="AV26" s="88"/>
      <c r="AW26" s="88"/>
      <c r="AX26" s="88"/>
      <c r="AY26" s="88"/>
      <c r="AZ26" s="88"/>
      <c r="BA26" s="88"/>
      <c r="BB26" s="88"/>
      <c r="BC26" s="160"/>
    </row>
    <row r="27" spans="1:67" ht="15.75" customHeight="1" thickTop="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4">
      <colorScale>
        <cfvo type="min"/>
        <cfvo type="percentile" val="50"/>
        <cfvo type="max"/>
        <color rgb="FFE98BD7"/>
        <color rgb="FFD5007F"/>
        <color rgb="FF950054"/>
      </colorScale>
    </cfRule>
  </conditionalFormatting>
  <conditionalFormatting sqref="BC10">
    <cfRule type="cellIs" dxfId="424" priority="15" operator="greaterThan">
      <formula>95%</formula>
    </cfRule>
    <cfRule type="cellIs" dxfId="423" priority="16" operator="greaterThanOrEqual">
      <formula>90%</formula>
    </cfRule>
    <cfRule type="cellIs" dxfId="422" priority="17" operator="lessThan">
      <formula>89.99%</formula>
    </cfRule>
  </conditionalFormatting>
  <conditionalFormatting sqref="BC13">
    <cfRule type="cellIs" dxfId="421" priority="12" operator="greaterThan">
      <formula>95%</formula>
    </cfRule>
    <cfRule type="cellIs" dxfId="420" priority="13" operator="greaterThanOrEqual">
      <formula>90%</formula>
    </cfRule>
    <cfRule type="cellIs" dxfId="419" priority="14" operator="lessThan">
      <formula>89.99%</formula>
    </cfRule>
  </conditionalFormatting>
  <conditionalFormatting sqref="BC16">
    <cfRule type="cellIs" dxfId="418" priority="9" operator="greaterThan">
      <formula>95%</formula>
    </cfRule>
    <cfRule type="cellIs" dxfId="417" priority="10" operator="greaterThanOrEqual">
      <formula>90%</formula>
    </cfRule>
    <cfRule type="cellIs" dxfId="416" priority="11" operator="lessThan">
      <formula>89.99%</formula>
    </cfRule>
  </conditionalFormatting>
  <conditionalFormatting sqref="BC19">
    <cfRule type="cellIs" dxfId="415" priority="6" operator="greaterThan">
      <formula>95%</formula>
    </cfRule>
    <cfRule type="cellIs" dxfId="414" priority="7" operator="greaterThanOrEqual">
      <formula>90%</formula>
    </cfRule>
    <cfRule type="cellIs" dxfId="413" priority="8" operator="lessThan">
      <formula>89.99%</formula>
    </cfRule>
  </conditionalFormatting>
  <conditionalFormatting sqref="BC22">
    <cfRule type="cellIs" dxfId="412" priority="1" operator="greaterThanOrEqual">
      <formula>100%</formula>
    </cfRule>
    <cfRule type="cellIs" dxfId="411" priority="2" operator="lessThan">
      <formula>99.99%</formula>
    </cfRule>
  </conditionalFormatting>
  <conditionalFormatting sqref="BC25">
    <cfRule type="cellIs" dxfId="410" priority="3" operator="greaterThan">
      <formula>95%</formula>
    </cfRule>
    <cfRule type="cellIs" dxfId="409" priority="4" operator="greaterThanOrEqual">
      <formula>90%</formula>
    </cfRule>
    <cfRule type="cellIs" dxfId="408" priority="5" operator="lessThan">
      <formula>89.99%</formula>
    </cfRule>
  </conditionalFormatting>
  <dataValidations count="1">
    <dataValidation showDropDown="1" showInputMessage="1" showErrorMessage="1" sqref="C21 G19:G23 G10:G11 G16:G17 G13:G14 G25:G26" xr:uid="{456BEDBB-1EA2-463E-9567-D68CAE0395C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18C9D-AA4A-47C9-B49F-B8D5163E03A1}">
  <sheetPr>
    <tabColor rgb="FFFF0000"/>
  </sheetPr>
  <dimension ref="A1:BO37"/>
  <sheetViews>
    <sheetView showGridLines="0" topLeftCell="S1" zoomScale="70" zoomScaleNormal="70" workbookViewId="0">
      <selection activeCell="BF23" sqref="BF23"/>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28</v>
      </c>
      <c r="F2" s="113" t="s">
        <v>92</v>
      </c>
      <c r="G2" s="113"/>
      <c r="H2" s="22">
        <v>152851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72</v>
      </c>
      <c r="K10" s="25">
        <v>77</v>
      </c>
      <c r="L10" s="25">
        <v>47</v>
      </c>
      <c r="M10" s="25">
        <v>74</v>
      </c>
      <c r="N10" s="25">
        <v>65</v>
      </c>
      <c r="O10" s="25">
        <v>78</v>
      </c>
      <c r="P10" s="25">
        <v>81</v>
      </c>
      <c r="Q10" s="25">
        <v>100</v>
      </c>
      <c r="R10" s="25">
        <v>69</v>
      </c>
      <c r="S10" s="25">
        <v>92</v>
      </c>
      <c r="T10" s="25">
        <v>95</v>
      </c>
      <c r="U10" s="25">
        <v>71</v>
      </c>
      <c r="V10" s="25">
        <v>83</v>
      </c>
      <c r="W10" s="25">
        <v>88</v>
      </c>
      <c r="X10" s="25">
        <v>73</v>
      </c>
      <c r="Y10" s="25">
        <v>72</v>
      </c>
      <c r="Z10" s="25">
        <v>58</v>
      </c>
      <c r="AA10" s="25">
        <v>15</v>
      </c>
      <c r="AB10" s="25">
        <v>50</v>
      </c>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72</v>
      </c>
      <c r="K11" s="41">
        <v>77</v>
      </c>
      <c r="L11" s="41">
        <v>47</v>
      </c>
      <c r="M11" s="41">
        <v>74</v>
      </c>
      <c r="N11" s="41">
        <v>65</v>
      </c>
      <c r="O11" s="41">
        <v>78</v>
      </c>
      <c r="P11" s="41">
        <v>81</v>
      </c>
      <c r="Q11" s="41">
        <v>100</v>
      </c>
      <c r="R11" s="41">
        <v>69</v>
      </c>
      <c r="S11" s="41">
        <v>92</v>
      </c>
      <c r="T11" s="41">
        <v>95</v>
      </c>
      <c r="U11" s="41">
        <v>71</v>
      </c>
      <c r="V11" s="41">
        <v>83</v>
      </c>
      <c r="W11" s="41">
        <v>88</v>
      </c>
      <c r="X11" s="41">
        <v>73</v>
      </c>
      <c r="Y11" s="41">
        <v>72</v>
      </c>
      <c r="Z11" s="41">
        <v>58</v>
      </c>
      <c r="AA11" s="41">
        <v>15</v>
      </c>
      <c r="AB11" s="41">
        <v>50</v>
      </c>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712</v>
      </c>
      <c r="K13" s="25">
        <v>768</v>
      </c>
      <c r="L13" s="25">
        <v>470</v>
      </c>
      <c r="M13" s="25">
        <v>735</v>
      </c>
      <c r="N13" s="25">
        <v>643</v>
      </c>
      <c r="O13" s="25">
        <v>779</v>
      </c>
      <c r="P13" s="60">
        <v>806</v>
      </c>
      <c r="Q13" s="25">
        <v>989</v>
      </c>
      <c r="R13" s="25">
        <v>682</v>
      </c>
      <c r="S13" s="25">
        <v>912</v>
      </c>
      <c r="T13" s="25">
        <v>943</v>
      </c>
      <c r="U13" s="25">
        <v>700</v>
      </c>
      <c r="V13" s="25">
        <v>816</v>
      </c>
      <c r="W13" s="25">
        <v>877</v>
      </c>
      <c r="X13" s="25">
        <v>731</v>
      </c>
      <c r="Y13" s="25">
        <v>707</v>
      </c>
      <c r="Z13" s="25">
        <v>577</v>
      </c>
      <c r="AA13" s="25">
        <v>145</v>
      </c>
      <c r="AB13" s="25">
        <v>491</v>
      </c>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0.99682093745379274</v>
      </c>
    </row>
    <row r="14" spans="1:67" s="3" customFormat="1" ht="50.1" customHeight="1" x14ac:dyDescent="0.2">
      <c r="A14" s="132"/>
      <c r="B14" s="133"/>
      <c r="C14" s="128"/>
      <c r="D14" s="129"/>
      <c r="E14" s="128"/>
      <c r="F14" s="130"/>
      <c r="G14" s="131"/>
      <c r="H14" s="27" t="str">
        <f>'PANEL DE CONTROL DISTRITAL'!H13</f>
        <v>Número de trámites aplicados</v>
      </c>
      <c r="I14" s="41">
        <v>0</v>
      </c>
      <c r="J14" s="41">
        <v>714</v>
      </c>
      <c r="K14" s="41">
        <v>769</v>
      </c>
      <c r="L14" s="41">
        <v>475</v>
      </c>
      <c r="M14" s="41">
        <v>738</v>
      </c>
      <c r="N14" s="41">
        <v>647</v>
      </c>
      <c r="O14" s="41">
        <v>783</v>
      </c>
      <c r="P14" s="61">
        <v>807</v>
      </c>
      <c r="Q14" s="41">
        <v>993</v>
      </c>
      <c r="R14" s="41">
        <v>683</v>
      </c>
      <c r="S14" s="41">
        <v>916</v>
      </c>
      <c r="T14" s="41">
        <v>946</v>
      </c>
      <c r="U14" s="41">
        <v>703</v>
      </c>
      <c r="V14" s="41">
        <v>817</v>
      </c>
      <c r="W14" s="41">
        <v>877</v>
      </c>
      <c r="X14" s="41">
        <v>732</v>
      </c>
      <c r="Y14" s="41">
        <v>709</v>
      </c>
      <c r="Z14" s="41">
        <v>579</v>
      </c>
      <c r="AA14" s="41">
        <v>146</v>
      </c>
      <c r="AB14" s="41">
        <v>492</v>
      </c>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1</v>
      </c>
      <c r="Y16" s="25">
        <v>0</v>
      </c>
      <c r="Z16" s="25">
        <v>0</v>
      </c>
      <c r="AA16" s="25">
        <v>0</v>
      </c>
      <c r="AB16" s="25">
        <v>0</v>
      </c>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1</v>
      </c>
      <c r="Y17" s="41">
        <v>0</v>
      </c>
      <c r="Z17" s="41">
        <v>0</v>
      </c>
      <c r="AA17" s="41">
        <v>0</v>
      </c>
      <c r="AB17" s="41">
        <v>0</v>
      </c>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653</v>
      </c>
      <c r="K19" s="25">
        <v>898</v>
      </c>
      <c r="L19" s="25">
        <v>336</v>
      </c>
      <c r="M19" s="25">
        <v>888</v>
      </c>
      <c r="N19" s="25">
        <v>616</v>
      </c>
      <c r="O19" s="25">
        <v>752</v>
      </c>
      <c r="P19" s="25">
        <v>813</v>
      </c>
      <c r="Q19" s="25">
        <v>894</v>
      </c>
      <c r="R19" s="25">
        <v>928</v>
      </c>
      <c r="S19" s="25">
        <v>765</v>
      </c>
      <c r="T19" s="25">
        <v>719</v>
      </c>
      <c r="U19" s="25">
        <v>903</v>
      </c>
      <c r="V19" s="25">
        <v>831</v>
      </c>
      <c r="W19" s="25">
        <v>880</v>
      </c>
      <c r="X19" s="25">
        <v>907</v>
      </c>
      <c r="Y19" s="25">
        <v>733</v>
      </c>
      <c r="Z19" s="25">
        <v>479</v>
      </c>
      <c r="AA19" s="25">
        <v>0</v>
      </c>
      <c r="AB19" s="25">
        <v>582</v>
      </c>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653</v>
      </c>
      <c r="K20" s="41">
        <v>898</v>
      </c>
      <c r="L20" s="41">
        <v>336</v>
      </c>
      <c r="M20" s="41">
        <v>888</v>
      </c>
      <c r="N20" s="41">
        <v>616</v>
      </c>
      <c r="O20" s="41">
        <v>752</v>
      </c>
      <c r="P20" s="41">
        <v>813</v>
      </c>
      <c r="Q20" s="41">
        <v>894</v>
      </c>
      <c r="R20" s="41">
        <v>928</v>
      </c>
      <c r="S20" s="41">
        <v>765</v>
      </c>
      <c r="T20" s="41">
        <v>719</v>
      </c>
      <c r="U20" s="41">
        <v>903</v>
      </c>
      <c r="V20" s="41">
        <v>831</v>
      </c>
      <c r="W20" s="41">
        <v>880</v>
      </c>
      <c r="X20" s="41">
        <v>907</v>
      </c>
      <c r="Y20" s="41">
        <v>733</v>
      </c>
      <c r="Z20" s="41">
        <v>479</v>
      </c>
      <c r="AA20" s="41">
        <v>0</v>
      </c>
      <c r="AB20" s="41">
        <v>582</v>
      </c>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946</v>
      </c>
      <c r="K22" s="62">
        <v>1.2030000000000001</v>
      </c>
      <c r="L22" s="25">
        <v>852</v>
      </c>
      <c r="M22" s="62">
        <v>1.1879999999999999</v>
      </c>
      <c r="N22" s="62">
        <v>1.1080000000000001</v>
      </c>
      <c r="O22" s="62">
        <v>1.2110000000000001</v>
      </c>
      <c r="P22" s="62">
        <v>1.298</v>
      </c>
      <c r="Q22" s="62">
        <v>1.444</v>
      </c>
      <c r="R22" s="62">
        <v>1.6879999999999999</v>
      </c>
      <c r="S22" s="62">
        <v>1.3640000000000001</v>
      </c>
      <c r="T22" s="74">
        <v>1.234</v>
      </c>
      <c r="U22" s="74">
        <v>1.3360000000000001</v>
      </c>
      <c r="V22" s="62">
        <v>1.292</v>
      </c>
      <c r="W22" s="62">
        <v>1.5569999999999999</v>
      </c>
      <c r="X22" s="62">
        <v>1.4470000000000001</v>
      </c>
      <c r="Y22" s="62">
        <v>1.359</v>
      </c>
      <c r="Z22" s="74" t="s">
        <v>153</v>
      </c>
      <c r="AA22" s="62">
        <v>1.032</v>
      </c>
      <c r="AB22" s="62">
        <v>1.2569999999999999</v>
      </c>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946</v>
      </c>
      <c r="K23" s="63">
        <v>1.2030000000000001</v>
      </c>
      <c r="L23" s="41">
        <v>852</v>
      </c>
      <c r="M23" s="63">
        <v>1.1879999999999999</v>
      </c>
      <c r="N23" s="63">
        <v>1.1080000000000001</v>
      </c>
      <c r="O23" s="63">
        <v>1.2110000000000001</v>
      </c>
      <c r="P23" s="63">
        <v>1.298</v>
      </c>
      <c r="Q23" s="63">
        <v>1.444</v>
      </c>
      <c r="R23" s="63">
        <v>1.6879999999999999</v>
      </c>
      <c r="S23" s="63">
        <v>1.3640000000000001</v>
      </c>
      <c r="T23" s="75">
        <v>1.234</v>
      </c>
      <c r="U23" s="75">
        <v>1.3360000000000001</v>
      </c>
      <c r="V23" s="63">
        <v>1.292</v>
      </c>
      <c r="W23" s="63">
        <v>1.5569999999999999</v>
      </c>
      <c r="X23" s="63">
        <v>1.4470000000000001</v>
      </c>
      <c r="Y23" s="63">
        <v>1.359</v>
      </c>
      <c r="Z23" s="75" t="s">
        <v>153</v>
      </c>
      <c r="AA23" s="63">
        <v>1.032</v>
      </c>
      <c r="AB23" s="63">
        <v>1.2569999999999999</v>
      </c>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645</v>
      </c>
      <c r="K25" s="25">
        <v>641</v>
      </c>
      <c r="L25" s="25">
        <v>687</v>
      </c>
      <c r="M25" s="25">
        <v>552</v>
      </c>
      <c r="N25" s="25">
        <v>696</v>
      </c>
      <c r="O25" s="25">
        <v>649</v>
      </c>
      <c r="P25" s="25">
        <v>720</v>
      </c>
      <c r="Q25" s="25">
        <v>748</v>
      </c>
      <c r="R25" s="25">
        <v>684</v>
      </c>
      <c r="S25" s="62">
        <v>1.089</v>
      </c>
      <c r="T25" s="25">
        <v>849</v>
      </c>
      <c r="U25" s="25">
        <v>801</v>
      </c>
      <c r="V25" s="25">
        <v>866</v>
      </c>
      <c r="W25" s="25">
        <v>615</v>
      </c>
      <c r="X25" s="62">
        <v>1.0169999999999999</v>
      </c>
      <c r="Y25" s="25">
        <v>821</v>
      </c>
      <c r="Z25" s="25">
        <v>609</v>
      </c>
      <c r="AA25" s="25">
        <v>188</v>
      </c>
      <c r="AB25" s="25">
        <v>357</v>
      </c>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0.99955096969889645</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647</v>
      </c>
      <c r="K26" s="41">
        <v>641</v>
      </c>
      <c r="L26" s="41">
        <v>689</v>
      </c>
      <c r="M26" s="41">
        <v>552</v>
      </c>
      <c r="N26" s="41">
        <v>696</v>
      </c>
      <c r="O26" s="41">
        <v>649</v>
      </c>
      <c r="P26" s="41">
        <v>720</v>
      </c>
      <c r="Q26" s="41">
        <v>748</v>
      </c>
      <c r="R26" s="41">
        <v>684</v>
      </c>
      <c r="S26" s="63">
        <v>1.089</v>
      </c>
      <c r="T26" s="41">
        <v>849</v>
      </c>
      <c r="U26" s="41">
        <v>801</v>
      </c>
      <c r="V26" s="41">
        <v>866</v>
      </c>
      <c r="W26" s="41">
        <v>616</v>
      </c>
      <c r="X26" s="63">
        <v>1.0169999999999999</v>
      </c>
      <c r="Y26" s="41">
        <v>821</v>
      </c>
      <c r="Z26" s="41">
        <v>609</v>
      </c>
      <c r="AA26" s="41">
        <v>188</v>
      </c>
      <c r="AB26" s="41">
        <v>357</v>
      </c>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5">
      <colorScale>
        <cfvo type="min"/>
        <cfvo type="percentile" val="50"/>
        <cfvo type="max"/>
        <color rgb="FFE98BD7"/>
        <color rgb="FFD5007F"/>
        <color rgb="FF950054"/>
      </colorScale>
    </cfRule>
  </conditionalFormatting>
  <conditionalFormatting sqref="BC10">
    <cfRule type="cellIs" dxfId="407" priority="15" operator="greaterThan">
      <formula>95%</formula>
    </cfRule>
    <cfRule type="cellIs" dxfId="406" priority="16" operator="greaterThanOrEqual">
      <formula>90%</formula>
    </cfRule>
    <cfRule type="cellIs" dxfId="405" priority="17" operator="lessThan">
      <formula>89.99%</formula>
    </cfRule>
  </conditionalFormatting>
  <conditionalFormatting sqref="BC13">
    <cfRule type="cellIs" dxfId="404" priority="12" operator="greaterThan">
      <formula>95%</formula>
    </cfRule>
    <cfRule type="cellIs" dxfId="403" priority="13" operator="greaterThanOrEqual">
      <formula>90%</formula>
    </cfRule>
    <cfRule type="cellIs" dxfId="402" priority="14" operator="lessThan">
      <formula>89.99%</formula>
    </cfRule>
  </conditionalFormatting>
  <conditionalFormatting sqref="BC16">
    <cfRule type="cellIs" dxfId="401" priority="9" operator="greaterThan">
      <formula>95%</formula>
    </cfRule>
    <cfRule type="cellIs" dxfId="400" priority="10" operator="greaterThanOrEqual">
      <formula>90%</formula>
    </cfRule>
    <cfRule type="cellIs" dxfId="399" priority="11" operator="lessThan">
      <formula>89.99%</formula>
    </cfRule>
  </conditionalFormatting>
  <conditionalFormatting sqref="BC19">
    <cfRule type="cellIs" dxfId="398" priority="6" operator="greaterThan">
      <formula>95%</formula>
    </cfRule>
    <cfRule type="cellIs" dxfId="397" priority="7" operator="greaterThanOrEqual">
      <formula>90%</formula>
    </cfRule>
    <cfRule type="cellIs" dxfId="396" priority="8" operator="lessThan">
      <formula>89.99%</formula>
    </cfRule>
  </conditionalFormatting>
  <conditionalFormatting sqref="BC22">
    <cfRule type="cellIs" dxfId="395" priority="1" operator="greaterThanOrEqual">
      <formula>100%</formula>
    </cfRule>
    <cfRule type="cellIs" dxfId="394" priority="2" operator="lessThan">
      <formula>99.99%</formula>
    </cfRule>
  </conditionalFormatting>
  <conditionalFormatting sqref="BC25">
    <cfRule type="cellIs" dxfId="393" priority="3" operator="greaterThan">
      <formula>95%</formula>
    </cfRule>
    <cfRule type="cellIs" dxfId="392" priority="4" operator="greaterThanOrEqual">
      <formula>90%</formula>
    </cfRule>
    <cfRule type="cellIs" dxfId="391" priority="5" operator="lessThan">
      <formula>89.99%</formula>
    </cfRule>
  </conditionalFormatting>
  <dataValidations count="1">
    <dataValidation showDropDown="1" showInputMessage="1" showErrorMessage="1" sqref="C21 G19:G23 G10:G11 G16:G17 G13:G14 G25:G26" xr:uid="{07C1863E-61EF-40CF-881F-7B5D0D90D74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FD8D-758E-454B-80FA-A4E456B5095B}">
  <sheetPr>
    <tabColor rgb="FFFF0000"/>
  </sheetPr>
  <dimension ref="A1:BO38"/>
  <sheetViews>
    <sheetView showGridLines="0" topLeftCell="R12" zoomScale="70" zoomScaleNormal="70" workbookViewId="0">
      <selection activeCell="AB26" sqref="AB26:AD27"/>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28</v>
      </c>
      <c r="F2" s="113" t="s">
        <v>92</v>
      </c>
      <c r="G2" s="113"/>
      <c r="H2" s="22">
        <v>152853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11.25" customHeight="1" x14ac:dyDescent="0.2">
      <c r="A4" s="12"/>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row>
    <row r="5" spans="1:67" ht="30" customHeight="1" x14ac:dyDescent="0.2">
      <c r="A5" s="139" t="s">
        <v>93</v>
      </c>
      <c r="B5" s="140"/>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140"/>
      <c r="AF5" s="140"/>
      <c r="AG5" s="140"/>
      <c r="AH5" s="140"/>
      <c r="AI5" s="140"/>
      <c r="AJ5" s="140"/>
      <c r="AK5" s="140"/>
      <c r="AL5" s="140"/>
      <c r="AM5" s="140"/>
      <c r="AN5" s="140"/>
      <c r="AO5" s="140"/>
      <c r="AP5" s="140"/>
      <c r="AQ5" s="140"/>
      <c r="AR5" s="140"/>
      <c r="AS5" s="140"/>
      <c r="AT5" s="140"/>
      <c r="AU5" s="140"/>
      <c r="AV5" s="140"/>
      <c r="AW5" s="140"/>
      <c r="AX5" s="140"/>
      <c r="AY5" s="140"/>
      <c r="AZ5" s="140"/>
      <c r="BA5" s="140"/>
      <c r="BB5" s="140"/>
      <c r="BC5" s="141"/>
      <c r="BE5" s="20"/>
    </row>
    <row r="6" spans="1:67" ht="5.25" customHeight="1" x14ac:dyDescent="0.2">
      <c r="A6" s="142"/>
      <c r="B6" s="143"/>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4"/>
    </row>
    <row r="7" spans="1:67" ht="18" customHeight="1" x14ac:dyDescent="0.2">
      <c r="A7" s="134" t="str">
        <f>'PANEL DE CONTROL DISTRITAL'!A6</f>
        <v>Número</v>
      </c>
      <c r="B7" s="135" t="str">
        <f>'PANEL DE CONTROL DISTRITAL'!B6</f>
        <v xml:space="preserve">PROCESOS SUSTANTIVOS E INDICADORES </v>
      </c>
      <c r="C7" s="135"/>
      <c r="D7" s="135"/>
      <c r="E7" s="135"/>
      <c r="F7" s="135"/>
      <c r="G7" s="135"/>
      <c r="H7" s="135"/>
      <c r="I7" s="145" t="s">
        <v>94</v>
      </c>
      <c r="J7" s="146"/>
      <c r="K7" s="146"/>
      <c r="L7" s="146"/>
      <c r="M7" s="146"/>
      <c r="N7" s="146"/>
      <c r="O7" s="146"/>
      <c r="P7" s="146"/>
      <c r="Q7" s="146"/>
      <c r="R7" s="146"/>
      <c r="S7" s="146"/>
      <c r="T7" s="146"/>
      <c r="U7" s="146"/>
      <c r="V7" s="146"/>
      <c r="W7" s="146"/>
      <c r="X7" s="146"/>
      <c r="Y7" s="80"/>
      <c r="Z7" s="80"/>
      <c r="AA7" s="80"/>
      <c r="AB7" s="80"/>
      <c r="AC7" s="80"/>
      <c r="AD7" s="80"/>
      <c r="AE7" s="80"/>
      <c r="AF7" s="80"/>
      <c r="AG7" s="80"/>
      <c r="AH7" s="83"/>
      <c r="AI7" s="83"/>
      <c r="AJ7" s="83"/>
      <c r="AK7" s="83"/>
      <c r="AL7" s="83"/>
      <c r="AM7" s="83"/>
      <c r="AN7" s="83"/>
      <c r="AO7" s="83"/>
      <c r="AP7" s="83"/>
      <c r="AQ7" s="83"/>
      <c r="AR7" s="83"/>
      <c r="AS7" s="83"/>
      <c r="AT7" s="83"/>
      <c r="AU7" s="83"/>
      <c r="AV7" s="83"/>
      <c r="AW7" s="83"/>
      <c r="AX7" s="83"/>
      <c r="AY7" s="83"/>
      <c r="AZ7" s="83"/>
      <c r="BA7" s="83"/>
      <c r="BB7" s="83"/>
      <c r="BC7" s="136" t="s">
        <v>95</v>
      </c>
    </row>
    <row r="8" spans="1:67" ht="17.25" customHeight="1" x14ac:dyDescent="0.2">
      <c r="A8" s="134"/>
      <c r="B8" s="135" t="str">
        <f>'PANEL DE CONTROL DISTRITAL'!B7</f>
        <v>DESCRIPCIÓN</v>
      </c>
      <c r="C8" s="135"/>
      <c r="D8" s="135"/>
      <c r="E8" s="135" t="str">
        <f>'PANEL DE CONTROL DISTRITAL'!E7</f>
        <v>MEDICIÓN</v>
      </c>
      <c r="F8" s="135"/>
      <c r="G8" s="135"/>
      <c r="H8" s="135"/>
      <c r="I8" s="149" t="str">
        <f>'PANEL DE CONTROL DISTRITAL'!A5</f>
        <v>CAMPAÑA ANUAL INTENSA 2024                                          CAMPAÑA ESPECIAL DE ACTUALIZACIÓN PARA EL PROCESO ELECTORAL EXTRAORDINARIO (CEAPEE) 2024-2025</v>
      </c>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150"/>
      <c r="AI8" s="150"/>
      <c r="AJ8" s="150"/>
      <c r="AK8" s="150"/>
      <c r="AL8" s="150"/>
      <c r="AM8" s="150"/>
      <c r="AN8" s="150"/>
      <c r="AO8" s="150"/>
      <c r="AP8" s="150"/>
      <c r="AQ8" s="150"/>
      <c r="AR8" s="150"/>
      <c r="AS8" s="150"/>
      <c r="AT8" s="150"/>
      <c r="AU8" s="150"/>
      <c r="AV8" s="150"/>
      <c r="AW8" s="150"/>
      <c r="AX8" s="150"/>
      <c r="AY8" s="150"/>
      <c r="AZ8" s="150"/>
      <c r="BA8" s="150"/>
      <c r="BB8" s="151"/>
      <c r="BC8" s="137"/>
    </row>
    <row r="9" spans="1:67" ht="5.25" customHeight="1" x14ac:dyDescent="0.2">
      <c r="A9" s="134"/>
      <c r="B9" s="147"/>
      <c r="C9" s="148"/>
      <c r="D9" s="148"/>
      <c r="E9" s="148"/>
      <c r="F9" s="148"/>
      <c r="G9" s="148"/>
      <c r="H9" s="148"/>
      <c r="I9" s="148"/>
      <c r="J9" s="148"/>
      <c r="K9" s="148"/>
      <c r="L9" s="148"/>
      <c r="M9" s="148"/>
      <c r="N9" s="148"/>
      <c r="O9" s="148"/>
      <c r="P9" s="148"/>
      <c r="Q9" s="148"/>
      <c r="R9" s="148"/>
      <c r="S9" s="148"/>
      <c r="T9" s="148"/>
      <c r="U9" s="148"/>
      <c r="V9" s="148"/>
      <c r="W9" s="148"/>
      <c r="X9" s="148"/>
      <c r="Y9" s="82"/>
      <c r="Z9" s="82"/>
      <c r="AA9" s="82"/>
      <c r="AB9" s="82"/>
      <c r="AC9" s="82"/>
      <c r="AD9" s="82"/>
      <c r="AE9" s="82"/>
      <c r="AF9" s="82"/>
      <c r="AG9" s="82"/>
      <c r="AH9" s="84"/>
      <c r="AI9" s="84"/>
      <c r="AJ9" s="84"/>
      <c r="AK9" s="84"/>
      <c r="AL9" s="84"/>
      <c r="AM9" s="84"/>
      <c r="AN9" s="84"/>
      <c r="AO9" s="84"/>
      <c r="AP9" s="84"/>
      <c r="AQ9" s="84"/>
      <c r="AR9" s="84"/>
      <c r="AS9" s="84"/>
      <c r="AT9" s="84"/>
      <c r="AU9" s="84"/>
      <c r="AV9" s="84"/>
      <c r="AW9" s="84"/>
      <c r="AX9" s="84"/>
      <c r="AY9" s="84"/>
      <c r="AZ9" s="84"/>
      <c r="BA9" s="84"/>
      <c r="BB9" s="84"/>
      <c r="BC9" s="137"/>
    </row>
    <row r="10" spans="1:67" s="2" customFormat="1" ht="29.25" customHeight="1" x14ac:dyDescent="0.2">
      <c r="A10" s="134"/>
      <c r="B10" s="26" t="str">
        <f>'PANEL DE CONTROL DISTRITAL'!B8</f>
        <v xml:space="preserve">Proceso </v>
      </c>
      <c r="C10" s="26" t="str">
        <f>'PANEL DE CONTROL DISTRITAL'!C8</f>
        <v>Dueño de Proceso</v>
      </c>
      <c r="D10" s="26" t="str">
        <f>'PANEL DE CONTROL DISTRITAL'!D8</f>
        <v>Indicador</v>
      </c>
      <c r="E10" s="26" t="str">
        <f>'PANEL DE CONTROL DISTRITAL'!E8</f>
        <v>Cálculo</v>
      </c>
      <c r="F10" s="26" t="str">
        <f>'PANEL DE CONTROL DISTRITAL'!F8</f>
        <v xml:space="preserve">Periodo </v>
      </c>
      <c r="G10" s="26" t="str">
        <f>'PANEL DE CONTROL DISTRITAL'!G8</f>
        <v>Estimado</v>
      </c>
      <c r="H10" s="40" t="str">
        <f>'PANEL DE CONTROL DISTRITAL'!H8</f>
        <v>Nominativo</v>
      </c>
      <c r="I10" s="33" t="str">
        <f>'152551'!I9</f>
        <v>2024-41</v>
      </c>
      <c r="J10" s="33" t="str">
        <f>'152551'!J9</f>
        <v>2024-42</v>
      </c>
      <c r="K10" s="33" t="str">
        <f>'152551'!K9</f>
        <v>2024-43</v>
      </c>
      <c r="L10" s="33" t="str">
        <f>'152551'!L9</f>
        <v>2024-44</v>
      </c>
      <c r="M10" s="33" t="str">
        <f>'152551'!M9</f>
        <v>2024-45</v>
      </c>
      <c r="N10" s="33" t="str">
        <f>'152551'!N9</f>
        <v>2024-46</v>
      </c>
      <c r="O10" s="33" t="str">
        <f>'152551'!O9</f>
        <v>2024-47</v>
      </c>
      <c r="P10" s="33" t="str">
        <f>'152551'!P9</f>
        <v>2024-48</v>
      </c>
      <c r="Q10" s="33" t="str">
        <f>'152551'!Q9</f>
        <v>2024-49</v>
      </c>
      <c r="R10" s="33" t="str">
        <f>'152551'!R9</f>
        <v>2024-50</v>
      </c>
      <c r="S10" s="33" t="str">
        <f>'152551'!S9</f>
        <v>2024-51</v>
      </c>
      <c r="T10" s="33" t="str">
        <f>'152551'!T9</f>
        <v>2024-52</v>
      </c>
      <c r="U10" s="33" t="str">
        <f>'152551'!U9</f>
        <v>2024-53</v>
      </c>
      <c r="V10" s="33" t="str">
        <f>'152551'!V9</f>
        <v>2024-54</v>
      </c>
      <c r="W10" s="33" t="str">
        <f>'152551'!W9</f>
        <v>2024-55</v>
      </c>
      <c r="X10" s="33" t="str">
        <f>'152551'!X9</f>
        <v>2024-56</v>
      </c>
      <c r="Y10" s="33" t="str">
        <f>'150151'!Y9</f>
        <v>2024-57</v>
      </c>
      <c r="Z10" s="33" t="str">
        <f>'150151'!Z9</f>
        <v>2024-58</v>
      </c>
      <c r="AA10" s="33" t="str">
        <f>'150151'!AA9</f>
        <v>2024-59</v>
      </c>
      <c r="AB10" s="33" t="s">
        <v>115</v>
      </c>
      <c r="AC10" s="33" t="s">
        <v>116</v>
      </c>
      <c r="AD10" s="33" t="s">
        <v>117</v>
      </c>
      <c r="AE10" s="33" t="s">
        <v>118</v>
      </c>
      <c r="AF10" s="33" t="s">
        <v>119</v>
      </c>
      <c r="AG10" s="33" t="s">
        <v>120</v>
      </c>
      <c r="AH10" s="33" t="s">
        <v>121</v>
      </c>
      <c r="AI10" s="33" t="s">
        <v>122</v>
      </c>
      <c r="AJ10" s="33" t="s">
        <v>123</v>
      </c>
      <c r="AK10" s="33" t="s">
        <v>124</v>
      </c>
      <c r="AL10" s="33" t="s">
        <v>125</v>
      </c>
      <c r="AM10" s="33" t="s">
        <v>126</v>
      </c>
      <c r="AN10" s="33" t="s">
        <v>127</v>
      </c>
      <c r="AO10" s="33" t="s">
        <v>128</v>
      </c>
      <c r="AP10" s="33" t="s">
        <v>129</v>
      </c>
      <c r="AQ10" s="33" t="s">
        <v>130</v>
      </c>
      <c r="AR10" s="33" t="s">
        <v>131</v>
      </c>
      <c r="AS10" s="33" t="s">
        <v>132</v>
      </c>
      <c r="AT10" s="33" t="s">
        <v>133</v>
      </c>
      <c r="AU10" s="33" t="s">
        <v>134</v>
      </c>
      <c r="AV10" s="33" t="s">
        <v>135</v>
      </c>
      <c r="AW10" s="33" t="s">
        <v>136</v>
      </c>
      <c r="AX10" s="33" t="s">
        <v>137</v>
      </c>
      <c r="AY10" s="33" t="s">
        <v>138</v>
      </c>
      <c r="AZ10" s="33" t="s">
        <v>139</v>
      </c>
      <c r="BA10" s="33" t="s">
        <v>140</v>
      </c>
      <c r="BB10" s="33" t="s">
        <v>141</v>
      </c>
      <c r="BC10" s="138"/>
    </row>
    <row r="11" spans="1:67" s="2" customFormat="1" ht="50.1" customHeight="1" x14ac:dyDescent="0.2">
      <c r="A11" s="132">
        <f>'PANEL DE CONTROL DISTRITAL'!A9</f>
        <v>1</v>
      </c>
      <c r="B11" s="133" t="str">
        <f>'PANEL DE CONTROL DISTRITAL'!B9</f>
        <v>ENTREVISTA</v>
      </c>
      <c r="C11" s="128" t="str">
        <f>'PANEL DE CONTROL DISTRITAL'!C9</f>
        <v xml:space="preserve"> Auxiliar de Atención Ciudadana</v>
      </c>
      <c r="D11" s="129" t="str">
        <f>'PANEL DE CONTROL DISTRITAL'!D9</f>
        <v>Fichas requisitadas correctamente=</v>
      </c>
      <c r="E11" s="128" t="str">
        <f>'PANEL DE CONTROL DISTRITAL'!E9</f>
        <v>(Fichas requisitadas correctamente / Fichas revisadas en la muestra del 10%) x 100</v>
      </c>
      <c r="F11" s="130" t="str">
        <f>'PANEL DE CONTROL DISTRITAL'!F9</f>
        <v>Semanal (remesa)</v>
      </c>
      <c r="G11" s="131">
        <f>'PANEL DE CONTROL DISTRITAL'!G9</f>
        <v>0.9</v>
      </c>
      <c r="H11" s="27" t="str">
        <f>'PANEL DE CONTROL DISTRITAL'!H9</f>
        <v>Fichas requistadas correctamente</v>
      </c>
      <c r="I11" s="25">
        <v>0</v>
      </c>
      <c r="J11" s="25">
        <v>23</v>
      </c>
      <c r="K11" s="25">
        <v>19</v>
      </c>
      <c r="L11" s="25">
        <v>11</v>
      </c>
      <c r="M11" s="25">
        <v>25</v>
      </c>
      <c r="N11" s="25">
        <v>15</v>
      </c>
      <c r="O11" s="25">
        <v>19</v>
      </c>
      <c r="P11" s="25">
        <v>33</v>
      </c>
      <c r="Q11" s="25">
        <v>32</v>
      </c>
      <c r="R11" s="60">
        <v>19</v>
      </c>
      <c r="S11" s="25">
        <v>31</v>
      </c>
      <c r="T11" s="25">
        <v>31</v>
      </c>
      <c r="U11" s="25">
        <v>20</v>
      </c>
      <c r="V11" s="25">
        <v>38</v>
      </c>
      <c r="W11" s="25">
        <v>32</v>
      </c>
      <c r="X11" s="25">
        <v>30</v>
      </c>
      <c r="Y11" s="25">
        <v>21</v>
      </c>
      <c r="Z11" s="25">
        <v>22</v>
      </c>
      <c r="AA11" s="25">
        <v>4</v>
      </c>
      <c r="AB11" s="25">
        <v>0</v>
      </c>
      <c r="AC11" s="25">
        <v>0</v>
      </c>
      <c r="AD11" s="25">
        <v>0</v>
      </c>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121">
        <f>IFERROR(SUM(I11:BB11)/SUM(I12:BB12),0)</f>
        <v>1</v>
      </c>
    </row>
    <row r="12" spans="1:67" s="2" customFormat="1" ht="50.1" customHeight="1" x14ac:dyDescent="0.2">
      <c r="A12" s="132"/>
      <c r="B12" s="133"/>
      <c r="C12" s="128"/>
      <c r="D12" s="129"/>
      <c r="E12" s="128"/>
      <c r="F12" s="130"/>
      <c r="G12" s="131"/>
      <c r="H12" s="27" t="str">
        <f>'PANEL DE CONTROL DISTRITAL'!H10</f>
        <v>Fichas revisadas en la muestra del 10%</v>
      </c>
      <c r="I12" s="41">
        <v>0</v>
      </c>
      <c r="J12" s="41">
        <v>23</v>
      </c>
      <c r="K12" s="41">
        <v>19</v>
      </c>
      <c r="L12" s="41">
        <v>11</v>
      </c>
      <c r="M12" s="41">
        <v>25</v>
      </c>
      <c r="N12" s="41">
        <v>15</v>
      </c>
      <c r="O12" s="41">
        <v>19</v>
      </c>
      <c r="P12" s="41">
        <v>33</v>
      </c>
      <c r="Q12" s="41">
        <v>32</v>
      </c>
      <c r="R12" s="61">
        <v>19</v>
      </c>
      <c r="S12" s="41">
        <v>31</v>
      </c>
      <c r="T12" s="41">
        <v>31</v>
      </c>
      <c r="U12" s="41">
        <v>20</v>
      </c>
      <c r="V12" s="41">
        <v>38</v>
      </c>
      <c r="W12" s="41">
        <v>32</v>
      </c>
      <c r="X12" s="41">
        <v>30</v>
      </c>
      <c r="Y12" s="41">
        <v>21</v>
      </c>
      <c r="Z12" s="41">
        <v>22</v>
      </c>
      <c r="AA12" s="41">
        <v>4</v>
      </c>
      <c r="AB12" s="41">
        <v>0</v>
      </c>
      <c r="AC12" s="41">
        <v>0</v>
      </c>
      <c r="AD12" s="41">
        <v>0</v>
      </c>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121"/>
    </row>
    <row r="13" spans="1:67" s="43" customFormat="1" ht="8.1" customHeight="1" x14ac:dyDescent="0.2">
      <c r="A13" s="132"/>
      <c r="B13" s="132"/>
      <c r="C13" s="132"/>
      <c r="D13" s="132"/>
      <c r="E13" s="132"/>
      <c r="F13" s="132"/>
      <c r="G13" s="132"/>
      <c r="H13" s="132"/>
      <c r="I13" s="132"/>
      <c r="J13" s="132"/>
      <c r="K13" s="132"/>
      <c r="L13" s="132"/>
      <c r="M13" s="132"/>
      <c r="N13" s="132"/>
      <c r="O13" s="132"/>
      <c r="P13" s="132"/>
      <c r="Q13" s="132"/>
      <c r="R13" s="132"/>
      <c r="S13" s="132"/>
      <c r="T13" s="132"/>
      <c r="U13" s="132"/>
      <c r="V13" s="132"/>
      <c r="W13" s="132"/>
      <c r="X13" s="132"/>
      <c r="Y13" s="132"/>
      <c r="Z13" s="132"/>
      <c r="AA13" s="132"/>
      <c r="AB13" s="132"/>
      <c r="AC13" s="132"/>
      <c r="AD13" s="132"/>
      <c r="AE13" s="132"/>
      <c r="AF13" s="132"/>
      <c r="AG13" s="132"/>
      <c r="AH13" s="132"/>
      <c r="AI13" s="132"/>
      <c r="AJ13" s="132"/>
      <c r="AK13" s="132"/>
      <c r="AL13" s="132"/>
      <c r="AM13" s="132"/>
      <c r="AN13" s="132"/>
      <c r="AO13" s="132"/>
      <c r="AP13" s="132"/>
      <c r="AQ13" s="132"/>
      <c r="AR13" s="132"/>
      <c r="AS13" s="132"/>
      <c r="AT13" s="132"/>
      <c r="AU13" s="132"/>
      <c r="AV13" s="132"/>
      <c r="AW13" s="132"/>
      <c r="AX13" s="132"/>
      <c r="AY13" s="132"/>
      <c r="AZ13" s="132"/>
      <c r="BA13" s="132"/>
      <c r="BB13" s="132"/>
      <c r="BC13" s="132"/>
      <c r="BD13" s="42"/>
      <c r="BE13" s="42"/>
      <c r="BF13" s="42"/>
      <c r="BG13" s="42"/>
      <c r="BH13" s="42"/>
      <c r="BI13" s="42"/>
      <c r="BJ13" s="42"/>
      <c r="BK13" s="42"/>
      <c r="BL13" s="42"/>
      <c r="BM13" s="42"/>
      <c r="BN13" s="42"/>
      <c r="BO13" s="42"/>
    </row>
    <row r="14" spans="1:67" s="3" customFormat="1" ht="50.1" customHeight="1" x14ac:dyDescent="0.2">
      <c r="A14" s="132">
        <f>'PANEL DE CONTROL DISTRITAL'!A12</f>
        <v>2</v>
      </c>
      <c r="B14" s="133" t="str">
        <f>'PANEL DE CONTROL DISTRITAL'!B12</f>
        <v>TRÁMITE</v>
      </c>
      <c r="C14" s="128" t="str">
        <f>'PANEL DE CONTROL DISTRITAL'!C12</f>
        <v>Operador de Equipo Tecnológico</v>
      </c>
      <c r="D14" s="129" t="str">
        <f>'PANEL DE CONTROL DISTRITAL'!D12</f>
        <v>Trámites exitosos efectivos=</v>
      </c>
      <c r="E14" s="128" t="str">
        <f>'PANEL DE CONTROL DISTRITAL'!E12</f>
        <v>(Número de trámites exitosos / Número de trámites aplicados) x 100</v>
      </c>
      <c r="F14" s="130" t="str">
        <f>'PANEL DE CONTROL DISTRITAL'!F12</f>
        <v>Semanal (remesa)</v>
      </c>
      <c r="G14" s="131">
        <f>'PANEL DE CONTROL DISTRITAL'!G12</f>
        <v>0.9</v>
      </c>
      <c r="H14" s="27" t="str">
        <f>'PANEL DE CONTROL DISTRITAL'!H12</f>
        <v>Número de trámites exitosos</v>
      </c>
      <c r="I14" s="25">
        <v>0</v>
      </c>
      <c r="J14" s="25">
        <v>229</v>
      </c>
      <c r="K14" s="25">
        <v>188</v>
      </c>
      <c r="L14" s="25">
        <v>106</v>
      </c>
      <c r="M14" s="25">
        <v>246</v>
      </c>
      <c r="N14" s="25">
        <v>148</v>
      </c>
      <c r="O14" s="25">
        <v>194</v>
      </c>
      <c r="P14" s="25">
        <v>328</v>
      </c>
      <c r="Q14" s="25">
        <v>320</v>
      </c>
      <c r="R14" s="25">
        <v>194</v>
      </c>
      <c r="S14" s="25">
        <v>304</v>
      </c>
      <c r="T14" s="25">
        <v>314</v>
      </c>
      <c r="U14" s="25">
        <v>198</v>
      </c>
      <c r="V14" s="25">
        <v>378</v>
      </c>
      <c r="W14" s="25">
        <v>324</v>
      </c>
      <c r="X14" s="25">
        <v>303</v>
      </c>
      <c r="Y14" s="25">
        <v>207</v>
      </c>
      <c r="Z14" s="25">
        <v>216</v>
      </c>
      <c r="AA14" s="25">
        <v>43</v>
      </c>
      <c r="AB14" s="25">
        <v>0</v>
      </c>
      <c r="AC14" s="25">
        <v>0</v>
      </c>
      <c r="AD14" s="25">
        <v>0</v>
      </c>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121">
        <f>IFERROR(SUM(I14:BB14)/SUM(I15:BB15),0)</f>
        <v>0.99858690532265659</v>
      </c>
    </row>
    <row r="15" spans="1:67" s="3" customFormat="1" ht="50.1" customHeight="1" x14ac:dyDescent="0.2">
      <c r="A15" s="132"/>
      <c r="B15" s="133"/>
      <c r="C15" s="128"/>
      <c r="D15" s="129"/>
      <c r="E15" s="128"/>
      <c r="F15" s="130"/>
      <c r="G15" s="131"/>
      <c r="H15" s="27" t="str">
        <f>'PANEL DE CONTROL DISTRITAL'!H13</f>
        <v>Número de trámites aplicados</v>
      </c>
      <c r="I15" s="41">
        <v>0</v>
      </c>
      <c r="J15" s="41">
        <v>229</v>
      </c>
      <c r="K15" s="41">
        <v>188</v>
      </c>
      <c r="L15" s="41">
        <v>106</v>
      </c>
      <c r="M15" s="41">
        <v>246</v>
      </c>
      <c r="N15" s="41">
        <v>148</v>
      </c>
      <c r="O15" s="41">
        <v>194</v>
      </c>
      <c r="P15" s="41">
        <v>329</v>
      </c>
      <c r="Q15" s="41">
        <v>320</v>
      </c>
      <c r="R15" s="41">
        <v>194</v>
      </c>
      <c r="S15" s="41">
        <v>305</v>
      </c>
      <c r="T15" s="41">
        <v>314</v>
      </c>
      <c r="U15" s="41">
        <v>199</v>
      </c>
      <c r="V15" s="41">
        <v>378</v>
      </c>
      <c r="W15" s="41">
        <v>324</v>
      </c>
      <c r="X15" s="41">
        <v>303</v>
      </c>
      <c r="Y15" s="41">
        <v>208</v>
      </c>
      <c r="Z15" s="41">
        <v>218</v>
      </c>
      <c r="AA15" s="41">
        <v>43</v>
      </c>
      <c r="AB15" s="41">
        <v>0</v>
      </c>
      <c r="AC15" s="41">
        <v>0</v>
      </c>
      <c r="AD15" s="41">
        <v>0</v>
      </c>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121"/>
    </row>
    <row r="16" spans="1:67" s="43" customFormat="1" ht="8.1" customHeight="1" x14ac:dyDescent="0.2">
      <c r="A16" s="132"/>
      <c r="B16" s="132"/>
      <c r="C16" s="132"/>
      <c r="D16" s="132"/>
      <c r="E16" s="132"/>
      <c r="F16" s="132"/>
      <c r="G16" s="132"/>
      <c r="H16" s="132"/>
      <c r="I16" s="132"/>
      <c r="J16" s="132"/>
      <c r="K16" s="132"/>
      <c r="L16" s="132"/>
      <c r="M16" s="132"/>
      <c r="N16" s="132"/>
      <c r="O16" s="132"/>
      <c r="P16" s="132"/>
      <c r="Q16" s="132"/>
      <c r="R16" s="132"/>
      <c r="S16" s="132"/>
      <c r="T16" s="132"/>
      <c r="U16" s="132"/>
      <c r="V16" s="132"/>
      <c r="W16" s="132"/>
      <c r="X16" s="132"/>
      <c r="Y16" s="132"/>
      <c r="Z16" s="132"/>
      <c r="AA16" s="132"/>
      <c r="AB16" s="132"/>
      <c r="AC16" s="132"/>
      <c r="AD16" s="132"/>
      <c r="AE16" s="132"/>
      <c r="AF16" s="132"/>
      <c r="AG16" s="132"/>
      <c r="AH16" s="132"/>
      <c r="AI16" s="132"/>
      <c r="AJ16" s="132"/>
      <c r="AK16" s="132"/>
      <c r="AL16" s="132"/>
      <c r="AM16" s="132"/>
      <c r="AN16" s="132"/>
      <c r="AO16" s="132"/>
      <c r="AP16" s="132"/>
      <c r="AQ16" s="132"/>
      <c r="AR16" s="132"/>
      <c r="AS16" s="132"/>
      <c r="AT16" s="132"/>
      <c r="AU16" s="132"/>
      <c r="AV16" s="132"/>
      <c r="AW16" s="132"/>
      <c r="AX16" s="132"/>
      <c r="AY16" s="132"/>
      <c r="AZ16" s="132"/>
      <c r="BA16" s="132"/>
      <c r="BB16" s="132"/>
      <c r="BC16" s="132"/>
      <c r="BD16" s="42"/>
      <c r="BE16" s="42"/>
      <c r="BF16" s="42"/>
      <c r="BG16" s="42"/>
      <c r="BH16" s="42"/>
      <c r="BI16" s="42"/>
      <c r="BJ16" s="42"/>
      <c r="BK16" s="42"/>
      <c r="BL16" s="42"/>
      <c r="BM16" s="42"/>
      <c r="BN16" s="42"/>
      <c r="BO16" s="42"/>
    </row>
    <row r="17" spans="1:67" s="3" customFormat="1" ht="50.1" customHeight="1" x14ac:dyDescent="0.2">
      <c r="A17" s="132">
        <f>'PANEL DE CONTROL DISTRITAL'!A15</f>
        <v>3</v>
      </c>
      <c r="B17" s="133" t="str">
        <f>'PANEL DE CONTROL DISTRITAL'!B15</f>
        <v>TRANSFERENCIA DE LA INFORMACIÓN</v>
      </c>
      <c r="C17" s="128" t="str">
        <f>'PANEL DE CONTROL DISTRITAL'!C15</f>
        <v>Responsable de Módulo</v>
      </c>
      <c r="D17" s="129" t="str">
        <f>'PANEL DE CONTROL DISTRITAL'!D15</f>
        <v>Reenvíos exitosos =</v>
      </c>
      <c r="E17" s="128" t="str">
        <f>'PANEL DE CONTROL DISTRITAL'!E15</f>
        <v>(Ejecución de los scripts de reenvío de notificaciones/Solicitud de reenvíos de scripts requeridos) x100</v>
      </c>
      <c r="F17" s="130" t="str">
        <f>'PANEL DE CONTROL DISTRITAL'!F15</f>
        <v>Semanal (remesa)</v>
      </c>
      <c r="G17" s="131">
        <f>'PANEL DE CONTROL DISTRITAL'!G15</f>
        <v>1</v>
      </c>
      <c r="H17" s="27" t="str">
        <f>'PANEL DE CONTROL DISTRITAL'!H15</f>
        <v>Ejecución de los scripts de reenvío de notificaciones</v>
      </c>
      <c r="I17" s="25">
        <v>0</v>
      </c>
      <c r="J17" s="25">
        <v>0</v>
      </c>
      <c r="K17" s="25">
        <v>0</v>
      </c>
      <c r="L17" s="25">
        <v>0</v>
      </c>
      <c r="M17" s="25">
        <v>0</v>
      </c>
      <c r="N17" s="25">
        <v>0</v>
      </c>
      <c r="O17" s="25">
        <v>0</v>
      </c>
      <c r="P17" s="25">
        <v>0</v>
      </c>
      <c r="Q17" s="25">
        <v>0</v>
      </c>
      <c r="R17" s="25">
        <v>0</v>
      </c>
      <c r="S17" s="25">
        <v>0</v>
      </c>
      <c r="T17" s="25">
        <v>0</v>
      </c>
      <c r="U17" s="25">
        <v>0</v>
      </c>
      <c r="V17" s="25">
        <v>0</v>
      </c>
      <c r="W17" s="25">
        <v>0</v>
      </c>
      <c r="X17" s="25">
        <v>0</v>
      </c>
      <c r="Y17" s="25">
        <v>0</v>
      </c>
      <c r="Z17" s="25">
        <v>0</v>
      </c>
      <c r="AA17" s="25">
        <v>0</v>
      </c>
      <c r="AB17" s="25">
        <v>0</v>
      </c>
      <c r="AC17" s="25">
        <v>0</v>
      </c>
      <c r="AD17" s="25">
        <v>0</v>
      </c>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121">
        <f>IFERROR(SUM(I17:BB17)/SUM(I18:BB18),1)</f>
        <v>1</v>
      </c>
    </row>
    <row r="18" spans="1:67" s="3" customFormat="1" ht="50.1" customHeight="1" x14ac:dyDescent="0.2">
      <c r="A18" s="132"/>
      <c r="B18" s="133"/>
      <c r="C18" s="128"/>
      <c r="D18" s="129"/>
      <c r="E18" s="128"/>
      <c r="F18" s="130"/>
      <c r="G18" s="131"/>
      <c r="H18" s="27" t="str">
        <f>'PANEL DE CONTROL DISTRITAL'!H16</f>
        <v>Solicitud de reevíos de scripts requeridos</v>
      </c>
      <c r="I18" s="41">
        <v>0</v>
      </c>
      <c r="J18" s="41">
        <v>0</v>
      </c>
      <c r="K18" s="41">
        <v>0</v>
      </c>
      <c r="L18" s="41">
        <v>0</v>
      </c>
      <c r="M18" s="41">
        <v>0</v>
      </c>
      <c r="N18" s="41">
        <v>0</v>
      </c>
      <c r="O18" s="41">
        <v>0</v>
      </c>
      <c r="P18" s="41">
        <v>0</v>
      </c>
      <c r="Q18" s="41">
        <v>0</v>
      </c>
      <c r="R18" s="41">
        <v>0</v>
      </c>
      <c r="S18" s="41">
        <v>0</v>
      </c>
      <c r="T18" s="41">
        <v>0</v>
      </c>
      <c r="U18" s="41">
        <v>0</v>
      </c>
      <c r="V18" s="41">
        <v>0</v>
      </c>
      <c r="W18" s="41">
        <v>0</v>
      </c>
      <c r="X18" s="41">
        <v>0</v>
      </c>
      <c r="Y18" s="41">
        <v>0</v>
      </c>
      <c r="Z18" s="41">
        <v>0</v>
      </c>
      <c r="AA18" s="41">
        <v>0</v>
      </c>
      <c r="AB18" s="41">
        <v>0</v>
      </c>
      <c r="AC18" s="41">
        <v>0</v>
      </c>
      <c r="AD18" s="41">
        <v>0</v>
      </c>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121"/>
    </row>
    <row r="19" spans="1:67" s="43" customFormat="1" ht="8.1" customHeight="1" x14ac:dyDescent="0.2">
      <c r="A19" s="132"/>
      <c r="B19" s="132"/>
      <c r="C19" s="132"/>
      <c r="D19" s="132"/>
      <c r="E19" s="132"/>
      <c r="F19" s="132"/>
      <c r="G19" s="132"/>
      <c r="H19" s="132"/>
      <c r="I19" s="132"/>
      <c r="J19" s="132"/>
      <c r="K19" s="132"/>
      <c r="L19" s="132"/>
      <c r="M19" s="132"/>
      <c r="N19" s="132"/>
      <c r="O19" s="132"/>
      <c r="P19" s="132"/>
      <c r="Q19" s="132"/>
      <c r="R19" s="132"/>
      <c r="S19" s="132"/>
      <c r="T19" s="132"/>
      <c r="U19" s="132"/>
      <c r="V19" s="132"/>
      <c r="W19" s="132"/>
      <c r="X19" s="132"/>
      <c r="Y19" s="132"/>
      <c r="Z19" s="132"/>
      <c r="AA19" s="132"/>
      <c r="AB19" s="132"/>
      <c r="AC19" s="132"/>
      <c r="AD19" s="132"/>
      <c r="AE19" s="132"/>
      <c r="AF19" s="132"/>
      <c r="AG19" s="132"/>
      <c r="AH19" s="132"/>
      <c r="AI19" s="132"/>
      <c r="AJ19" s="132"/>
      <c r="AK19" s="132"/>
      <c r="AL19" s="132"/>
      <c r="AM19" s="132"/>
      <c r="AN19" s="132"/>
      <c r="AO19" s="132"/>
      <c r="AP19" s="132"/>
      <c r="AQ19" s="132"/>
      <c r="AR19" s="132"/>
      <c r="AS19" s="132"/>
      <c r="AT19" s="132"/>
      <c r="AU19" s="132"/>
      <c r="AV19" s="132"/>
      <c r="AW19" s="132"/>
      <c r="AX19" s="132"/>
      <c r="AY19" s="132"/>
      <c r="AZ19" s="132"/>
      <c r="BA19" s="132"/>
      <c r="BB19" s="132"/>
      <c r="BC19" s="132"/>
      <c r="BD19" s="42"/>
      <c r="BE19" s="42"/>
      <c r="BF19" s="42"/>
      <c r="BG19" s="42"/>
      <c r="BH19" s="42"/>
      <c r="BI19" s="42"/>
      <c r="BJ19" s="42"/>
      <c r="BK19" s="42"/>
      <c r="BL19" s="42"/>
      <c r="BM19" s="42"/>
      <c r="BN19" s="42"/>
      <c r="BO19" s="42"/>
    </row>
    <row r="20" spans="1:67" s="3" customFormat="1" ht="50.1" customHeight="1" x14ac:dyDescent="0.2">
      <c r="A20" s="132">
        <f>'PANEL DE CONTROL DISTRITAL'!A18</f>
        <v>4</v>
      </c>
      <c r="B20" s="133" t="str">
        <f>'PANEL DE CONTROL DISTRITAL'!B18</f>
        <v>CONCILIACIÓN DE CREDENCIALES PARA VOTAR</v>
      </c>
      <c r="C20" s="128" t="str">
        <f>'PANEL DE CONTROL DISTRITAL'!C18</f>
        <v>Responsable de Módulo</v>
      </c>
      <c r="D20" s="129" t="str">
        <f>'PANEL DE CONTROL DISTRITAL'!D18</f>
        <v xml:space="preserve">Credenciales disponibles para entrega = </v>
      </c>
      <c r="E20" s="128" t="str">
        <f>'PANEL DE CONTROL DISTRITAL'!E18</f>
        <v>[(Credenciales recibidas - credenciales inconsistentes) / Credenciales recibidas] x 100</v>
      </c>
      <c r="F20" s="130" t="str">
        <f>'PANEL DE CONTROL DISTRITAL'!F18</f>
        <v>Semanal (remesa)</v>
      </c>
      <c r="G20" s="131">
        <f>'PANEL DE CONTROL DISTRITAL'!G18</f>
        <v>0.9</v>
      </c>
      <c r="H20" s="27" t="str">
        <f>'PANEL DE CONTROL DISTRITAL'!H18</f>
        <v xml:space="preserve">Credenciales Recibidas - Credenciales inconsistentes </v>
      </c>
      <c r="I20" s="25">
        <v>0</v>
      </c>
      <c r="J20" s="25">
        <v>250</v>
      </c>
      <c r="K20" s="25">
        <v>177</v>
      </c>
      <c r="L20" s="25">
        <v>119</v>
      </c>
      <c r="M20" s="25">
        <v>193</v>
      </c>
      <c r="N20" s="25">
        <v>237</v>
      </c>
      <c r="O20" s="25">
        <v>146</v>
      </c>
      <c r="P20" s="25">
        <v>213</v>
      </c>
      <c r="Q20" s="25">
        <v>348</v>
      </c>
      <c r="R20" s="25">
        <v>333</v>
      </c>
      <c r="S20" s="25">
        <v>229</v>
      </c>
      <c r="T20" s="25">
        <v>297</v>
      </c>
      <c r="U20" s="25">
        <v>257</v>
      </c>
      <c r="V20" s="25">
        <v>286</v>
      </c>
      <c r="W20" s="25">
        <v>228</v>
      </c>
      <c r="X20" s="25">
        <v>424</v>
      </c>
      <c r="Y20" s="25">
        <v>204</v>
      </c>
      <c r="Z20" s="25">
        <v>156</v>
      </c>
      <c r="AA20" s="25">
        <v>0</v>
      </c>
      <c r="AB20" s="25">
        <v>0</v>
      </c>
      <c r="AC20" s="25">
        <v>0</v>
      </c>
      <c r="AD20" s="25">
        <v>0</v>
      </c>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121">
        <f>IFERROR(SUM(I20:BB20)/SUM(I21:BB21),0)</f>
        <v>1</v>
      </c>
    </row>
    <row r="21" spans="1:67" s="3" customFormat="1" ht="50.1" customHeight="1" x14ac:dyDescent="0.2">
      <c r="A21" s="132"/>
      <c r="B21" s="133"/>
      <c r="C21" s="128"/>
      <c r="D21" s="129"/>
      <c r="E21" s="128"/>
      <c r="F21" s="130"/>
      <c r="G21" s="131"/>
      <c r="H21" s="27" t="str">
        <f>'PANEL DE CONTROL DISTRITAL'!H19</f>
        <v xml:space="preserve">Credenciales recibidas </v>
      </c>
      <c r="I21" s="41">
        <v>0</v>
      </c>
      <c r="J21" s="41">
        <v>250</v>
      </c>
      <c r="K21" s="41">
        <v>177</v>
      </c>
      <c r="L21" s="41">
        <v>119</v>
      </c>
      <c r="M21" s="41">
        <v>193</v>
      </c>
      <c r="N21" s="41">
        <v>237</v>
      </c>
      <c r="O21" s="41">
        <v>146</v>
      </c>
      <c r="P21" s="41">
        <v>213</v>
      </c>
      <c r="Q21" s="41">
        <v>348</v>
      </c>
      <c r="R21" s="41">
        <v>333</v>
      </c>
      <c r="S21" s="41">
        <v>229</v>
      </c>
      <c r="T21" s="41">
        <v>297</v>
      </c>
      <c r="U21" s="41">
        <v>257</v>
      </c>
      <c r="V21" s="41">
        <v>286</v>
      </c>
      <c r="W21" s="41">
        <v>228</v>
      </c>
      <c r="X21" s="41">
        <v>424</v>
      </c>
      <c r="Y21" s="41">
        <v>204</v>
      </c>
      <c r="Z21" s="41">
        <v>156</v>
      </c>
      <c r="AA21" s="41">
        <v>0</v>
      </c>
      <c r="AB21" s="41">
        <v>0</v>
      </c>
      <c r="AC21" s="41">
        <v>0</v>
      </c>
      <c r="AD21" s="41">
        <v>0</v>
      </c>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121"/>
    </row>
    <row r="22" spans="1:67" s="43" customFormat="1" ht="8.1" customHeight="1" x14ac:dyDescent="0.2">
      <c r="A22" s="44"/>
      <c r="B22" s="45"/>
      <c r="C22" s="46"/>
      <c r="D22" s="47"/>
      <c r="E22" s="46"/>
      <c r="F22" s="48"/>
      <c r="G22" s="49"/>
      <c r="H22" s="50"/>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2"/>
      <c r="BD22" s="42"/>
      <c r="BE22" s="42"/>
      <c r="BF22" s="42"/>
      <c r="BG22" s="42"/>
      <c r="BH22" s="42"/>
      <c r="BI22" s="42"/>
      <c r="BJ22" s="42"/>
      <c r="BK22" s="42"/>
      <c r="BL22" s="42"/>
      <c r="BM22" s="42"/>
      <c r="BN22" s="42"/>
      <c r="BO22" s="42"/>
    </row>
    <row r="23" spans="1:67" s="3" customFormat="1" ht="50.1" customHeight="1" x14ac:dyDescent="0.2">
      <c r="A23" s="132">
        <f>'PANEL DE CONTROL DISTRITAL'!A21</f>
        <v>5</v>
      </c>
      <c r="B23" s="133" t="str">
        <f>'PANEL DE CONTROL DISTRITAL'!B21</f>
        <v>CONCILIACIÓN DE CREDENCIALES PARA VOTAR</v>
      </c>
      <c r="C23" s="128" t="str">
        <f>'PANEL DE CONTROL DISTRITAL'!C21</f>
        <v>Responsable de Módulo</v>
      </c>
      <c r="D23" s="129" t="str">
        <f>'PANEL DE CONTROL DISTRITAL'!D21</f>
        <v xml:space="preserve">Arqueo de Credenciales = </v>
      </c>
      <c r="E23" s="128" t="str">
        <f>'PANEL DE CONTROL DISTRITAL'!E21</f>
        <v>(Credenciales disponibles (físicas)/ Credenciales disponibles registradas en SIIRFE) x 100</v>
      </c>
      <c r="F23" s="130" t="str">
        <f>'PANEL DE CONTROL DISTRITAL'!F21</f>
        <v>Semanal (remesa)</v>
      </c>
      <c r="G23" s="131">
        <f>'PANEL DE CONTROL DISTRITAL'!G21</f>
        <v>1</v>
      </c>
      <c r="H23" s="27" t="str">
        <f>'PANEL DE CONTROL DISTRITAL'!H21</f>
        <v>Credenciales disponibles (físicas)</v>
      </c>
      <c r="I23" s="25">
        <v>0</v>
      </c>
      <c r="J23" s="25">
        <v>709</v>
      </c>
      <c r="K23" s="25">
        <v>572</v>
      </c>
      <c r="L23" s="25">
        <v>434</v>
      </c>
      <c r="M23" s="60">
        <v>421</v>
      </c>
      <c r="N23" s="25">
        <v>469</v>
      </c>
      <c r="O23" s="25">
        <v>449</v>
      </c>
      <c r="P23" s="25">
        <v>447</v>
      </c>
      <c r="Q23" s="25">
        <v>642</v>
      </c>
      <c r="R23" s="25">
        <v>763</v>
      </c>
      <c r="S23" s="25">
        <v>701</v>
      </c>
      <c r="T23" s="25">
        <v>663</v>
      </c>
      <c r="U23" s="25">
        <v>697</v>
      </c>
      <c r="V23" s="25">
        <v>723</v>
      </c>
      <c r="W23" s="25">
        <v>665</v>
      </c>
      <c r="X23" s="25">
        <v>851</v>
      </c>
      <c r="Y23" s="25">
        <v>696</v>
      </c>
      <c r="Z23" s="25">
        <v>548</v>
      </c>
      <c r="AA23" s="25">
        <v>498</v>
      </c>
      <c r="AB23" s="25">
        <v>0</v>
      </c>
      <c r="AC23" s="25">
        <v>0</v>
      </c>
      <c r="AD23" s="25">
        <v>0</v>
      </c>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121">
        <f>IFERROR(SUM(I23:BB23)/SUM(I24:BB24),0)</f>
        <v>1</v>
      </c>
    </row>
    <row r="24" spans="1:67" s="3" customFormat="1" ht="50.1" customHeight="1" x14ac:dyDescent="0.2">
      <c r="A24" s="132"/>
      <c r="B24" s="133"/>
      <c r="C24" s="128"/>
      <c r="D24" s="129"/>
      <c r="E24" s="128"/>
      <c r="F24" s="130"/>
      <c r="G24" s="131"/>
      <c r="H24" s="27" t="str">
        <f>'PANEL DE CONTROL DISTRITAL'!H22</f>
        <v>Credenciales disponibles registradas en SIIRFE</v>
      </c>
      <c r="I24" s="41">
        <v>0</v>
      </c>
      <c r="J24" s="41">
        <v>709</v>
      </c>
      <c r="K24" s="41">
        <v>572</v>
      </c>
      <c r="L24" s="41">
        <v>434</v>
      </c>
      <c r="M24" s="61">
        <v>421</v>
      </c>
      <c r="N24" s="41">
        <v>469</v>
      </c>
      <c r="O24" s="41">
        <v>449</v>
      </c>
      <c r="P24" s="41">
        <v>447</v>
      </c>
      <c r="Q24" s="41">
        <v>642</v>
      </c>
      <c r="R24" s="41">
        <v>763</v>
      </c>
      <c r="S24" s="41">
        <v>701</v>
      </c>
      <c r="T24" s="41">
        <v>663</v>
      </c>
      <c r="U24" s="41">
        <v>697</v>
      </c>
      <c r="V24" s="41">
        <v>723</v>
      </c>
      <c r="W24" s="41">
        <v>665</v>
      </c>
      <c r="X24" s="41">
        <v>851</v>
      </c>
      <c r="Y24" s="41">
        <v>696</v>
      </c>
      <c r="Z24" s="41">
        <v>548</v>
      </c>
      <c r="AA24" s="41">
        <v>498</v>
      </c>
      <c r="AB24" s="41">
        <v>0</v>
      </c>
      <c r="AC24" s="41">
        <v>0</v>
      </c>
      <c r="AD24" s="41">
        <v>0</v>
      </c>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121"/>
    </row>
    <row r="25" spans="1:67" s="4" customFormat="1" ht="8.25" customHeight="1" x14ac:dyDescent="0.2">
      <c r="A25" s="132"/>
      <c r="B25" s="132"/>
      <c r="C25" s="132"/>
      <c r="D25" s="132"/>
      <c r="E25" s="132"/>
      <c r="F25" s="132"/>
      <c r="G25" s="132"/>
      <c r="H25" s="132"/>
      <c r="I25" s="132"/>
      <c r="J25" s="132"/>
      <c r="K25" s="132"/>
      <c r="L25" s="132"/>
      <c r="M25" s="132"/>
      <c r="N25" s="132"/>
      <c r="O25" s="132"/>
      <c r="P25" s="132"/>
      <c r="Q25" s="132"/>
      <c r="R25" s="132"/>
      <c r="S25" s="132"/>
      <c r="T25" s="132"/>
      <c r="U25" s="132"/>
      <c r="V25" s="132"/>
      <c r="W25" s="132"/>
      <c r="X25" s="132"/>
      <c r="Y25" s="132"/>
      <c r="Z25" s="132"/>
      <c r="AA25" s="132"/>
      <c r="AB25" s="132"/>
      <c r="AC25" s="132"/>
      <c r="AD25" s="132"/>
      <c r="AE25" s="132"/>
      <c r="AF25" s="132"/>
      <c r="AG25" s="132"/>
      <c r="AH25" s="132"/>
      <c r="AI25" s="132"/>
      <c r="AJ25" s="132"/>
      <c r="AK25" s="132"/>
      <c r="AL25" s="132"/>
      <c r="AM25" s="132"/>
      <c r="AN25" s="132"/>
      <c r="AO25" s="132"/>
      <c r="AP25" s="132"/>
      <c r="AQ25" s="132"/>
      <c r="AR25" s="132"/>
      <c r="AS25" s="132"/>
      <c r="AT25" s="132"/>
      <c r="AU25" s="132"/>
      <c r="AV25" s="132"/>
      <c r="AW25" s="132"/>
      <c r="AX25" s="132"/>
      <c r="AY25" s="132"/>
      <c r="AZ25" s="132"/>
      <c r="BA25" s="132"/>
      <c r="BB25" s="132"/>
      <c r="BC25" s="132"/>
    </row>
    <row r="26" spans="1:67" ht="50.1" customHeight="1" x14ac:dyDescent="0.2">
      <c r="A26" s="132">
        <f>'PANEL DE CONTROL DISTRITAL'!A24</f>
        <v>6</v>
      </c>
      <c r="B26" s="133" t="str">
        <f>'PANEL DE CONTROL DISTRITAL'!B24</f>
        <v>ENTREGA DE LA CREDENCIAL PARA VOTAR</v>
      </c>
      <c r="C26" s="128" t="str">
        <f>'PANEL DE CONTROL DISTRITAL'!C24</f>
        <v>Operador de Equipo Tecnológico</v>
      </c>
      <c r="D26" s="129" t="str">
        <f>'PANEL DE CONTROL DISTRITAL'!D24</f>
        <v xml:space="preserve">Efectividad de entrega de CPV en MAC = </v>
      </c>
      <c r="E26" s="128" t="str">
        <f>'PANEL DE CONTROL DISTRITAL'!E24</f>
        <v>(Total de credenciales entregadas / Total de ciudadanas y ciudadanos que acuden al MAC a recoger su credencial) x 100</v>
      </c>
      <c r="F26" s="130" t="str">
        <f>'PANEL DE CONTROL DISTRITAL'!F24</f>
        <v>Semanal (remesa)</v>
      </c>
      <c r="G26" s="131">
        <f>'PANEL DE CONTROL DISTRITAL'!G24</f>
        <v>0.9</v>
      </c>
      <c r="H26" s="27" t="str">
        <f>'PANEL DE CONTROL DISTRITAL'!H24</f>
        <v xml:space="preserve">Total de credenciales entregadas </v>
      </c>
      <c r="I26" s="25">
        <v>0</v>
      </c>
      <c r="J26" s="25">
        <v>305</v>
      </c>
      <c r="K26" s="25">
        <v>314</v>
      </c>
      <c r="L26" s="25">
        <v>257</v>
      </c>
      <c r="M26" s="25">
        <v>206</v>
      </c>
      <c r="N26" s="25">
        <v>189</v>
      </c>
      <c r="O26" s="25">
        <v>166</v>
      </c>
      <c r="P26" s="25">
        <v>213</v>
      </c>
      <c r="Q26" s="25">
        <v>153</v>
      </c>
      <c r="R26" s="25">
        <v>212</v>
      </c>
      <c r="S26" s="25">
        <v>291</v>
      </c>
      <c r="T26" s="25">
        <v>335</v>
      </c>
      <c r="U26" s="25">
        <v>223</v>
      </c>
      <c r="V26" s="25">
        <v>259</v>
      </c>
      <c r="W26" s="25">
        <v>286</v>
      </c>
      <c r="X26" s="25">
        <v>238</v>
      </c>
      <c r="Y26" s="25">
        <v>359</v>
      </c>
      <c r="Z26" s="25">
        <v>303</v>
      </c>
      <c r="AA26" s="25">
        <v>172</v>
      </c>
      <c r="AB26" s="25">
        <v>0</v>
      </c>
      <c r="AC26" s="25">
        <v>0</v>
      </c>
      <c r="AD26" s="25">
        <v>0</v>
      </c>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121">
        <f>IFERROR(SUM(I26:BB26)/SUM(I27:BB27),0)</f>
        <v>1</v>
      </c>
    </row>
    <row r="27" spans="1:67" ht="50.1" customHeight="1" x14ac:dyDescent="0.2">
      <c r="A27" s="132"/>
      <c r="B27" s="133"/>
      <c r="C27" s="128"/>
      <c r="D27" s="129"/>
      <c r="E27" s="128"/>
      <c r="F27" s="130"/>
      <c r="G27" s="131"/>
      <c r="H27" s="27" t="str">
        <f>'PANEL DE CONTROL DISTRITAL'!H25</f>
        <v>Total de ciudadanas y ciudadanos que acuden al MAC a recoger su credencial</v>
      </c>
      <c r="I27" s="41">
        <v>0</v>
      </c>
      <c r="J27" s="41">
        <v>305</v>
      </c>
      <c r="K27" s="41">
        <v>314</v>
      </c>
      <c r="L27" s="41">
        <v>257</v>
      </c>
      <c r="M27" s="41">
        <v>206</v>
      </c>
      <c r="N27" s="41">
        <v>189</v>
      </c>
      <c r="O27" s="41">
        <v>166</v>
      </c>
      <c r="P27" s="41">
        <v>213</v>
      </c>
      <c r="Q27" s="41">
        <v>153</v>
      </c>
      <c r="R27" s="41">
        <v>212</v>
      </c>
      <c r="S27" s="41">
        <v>291</v>
      </c>
      <c r="T27" s="41">
        <v>335</v>
      </c>
      <c r="U27" s="41">
        <v>223</v>
      </c>
      <c r="V27" s="41">
        <v>259</v>
      </c>
      <c r="W27" s="41">
        <v>286</v>
      </c>
      <c r="X27" s="41">
        <v>238</v>
      </c>
      <c r="Y27" s="41">
        <v>359</v>
      </c>
      <c r="Z27" s="41">
        <v>303</v>
      </c>
      <c r="AA27" s="41">
        <v>172</v>
      </c>
      <c r="AB27" s="41">
        <v>0</v>
      </c>
      <c r="AC27" s="41">
        <v>0</v>
      </c>
      <c r="AD27" s="41">
        <v>0</v>
      </c>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121"/>
    </row>
    <row r="28" spans="1:67" ht="15.75" customHeight="1" x14ac:dyDescent="0.2">
      <c r="B28" s="1" t="s">
        <v>142</v>
      </c>
      <c r="H28" s="53"/>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14"/>
    </row>
    <row r="29" spans="1:67" ht="15.75" customHeight="1" x14ac:dyDescent="0.2">
      <c r="H29" s="55"/>
    </row>
    <row r="30" spans="1:67" ht="15.75" customHeight="1" x14ac:dyDescent="0.2">
      <c r="H30" s="55"/>
      <c r="I30" s="122" t="s">
        <v>143</v>
      </c>
      <c r="J30" s="122"/>
      <c r="K30" s="122"/>
      <c r="L30" s="122"/>
    </row>
    <row r="31" spans="1:67" ht="15.75" customHeight="1" x14ac:dyDescent="0.2">
      <c r="H31" s="55"/>
      <c r="I31" s="28"/>
      <c r="J31" s="29" t="s">
        <v>144</v>
      </c>
      <c r="K31" s="29"/>
      <c r="L31" s="29"/>
    </row>
    <row r="32" spans="1:67" ht="39" customHeight="1" x14ac:dyDescent="0.2">
      <c r="H32" s="55"/>
      <c r="I32" s="30"/>
      <c r="J32" s="29" t="s">
        <v>145</v>
      </c>
      <c r="K32" s="29"/>
      <c r="L32" s="29"/>
    </row>
    <row r="33" spans="2:13" ht="30" customHeight="1" x14ac:dyDescent="0.2">
      <c r="H33" s="55"/>
      <c r="I33" s="31"/>
      <c r="J33" s="29" t="s">
        <v>146</v>
      </c>
      <c r="K33" s="29"/>
      <c r="L33" s="29"/>
    </row>
    <row r="34" spans="2:13" ht="30" customHeight="1" x14ac:dyDescent="0.2">
      <c r="H34" s="55"/>
      <c r="I34" s="29"/>
      <c r="J34" s="29"/>
      <c r="K34" s="29"/>
      <c r="L34" s="29"/>
    </row>
    <row r="35" spans="2:13" ht="30" customHeight="1" x14ac:dyDescent="0.2">
      <c r="B35" s="123" t="s">
        <v>147</v>
      </c>
      <c r="C35" s="123"/>
      <c r="D35" s="123"/>
      <c r="E35" s="123"/>
      <c r="F35" s="123"/>
      <c r="G35" s="123"/>
      <c r="H35" s="123"/>
      <c r="I35" s="123"/>
      <c r="J35" s="123"/>
      <c r="K35" s="123"/>
      <c r="L35" s="123"/>
      <c r="M35" s="124"/>
    </row>
    <row r="36" spans="2:13" ht="30" customHeight="1" x14ac:dyDescent="0.2">
      <c r="B36" s="125" t="s">
        <v>148</v>
      </c>
      <c r="C36" s="125"/>
      <c r="D36" s="125"/>
      <c r="E36" s="125"/>
      <c r="F36" s="125"/>
      <c r="G36" s="126"/>
      <c r="H36" s="127" t="s">
        <v>149</v>
      </c>
      <c r="I36" s="125"/>
      <c r="J36" s="125"/>
      <c r="K36" s="125"/>
      <c r="L36" s="125"/>
      <c r="M36" s="126"/>
    </row>
    <row r="37" spans="2:13" ht="30" customHeight="1" x14ac:dyDescent="0.2">
      <c r="B37" s="115"/>
      <c r="C37" s="116"/>
      <c r="D37" s="116"/>
      <c r="E37" s="116"/>
      <c r="F37" s="116"/>
      <c r="G37" s="117"/>
      <c r="H37" s="115"/>
      <c r="I37" s="116"/>
      <c r="J37" s="116"/>
      <c r="K37" s="116"/>
      <c r="L37" s="116"/>
      <c r="M37" s="117"/>
    </row>
    <row r="38" spans="2:13" ht="30" customHeight="1" x14ac:dyDescent="0.2">
      <c r="B38" s="118"/>
      <c r="C38" s="119"/>
      <c r="D38" s="119"/>
      <c r="E38" s="119"/>
      <c r="F38" s="119"/>
      <c r="G38" s="120"/>
      <c r="H38" s="118"/>
      <c r="I38" s="119"/>
      <c r="J38" s="119"/>
      <c r="K38" s="119"/>
      <c r="L38" s="119"/>
      <c r="M38" s="120"/>
    </row>
  </sheetData>
  <mergeCells count="70">
    <mergeCell ref="G11:G12"/>
    <mergeCell ref="BC14:BC15"/>
    <mergeCell ref="E11:E12"/>
    <mergeCell ref="BC7:BC10"/>
    <mergeCell ref="B8:D8"/>
    <mergeCell ref="B9:X9"/>
    <mergeCell ref="BC11:BC12"/>
    <mergeCell ref="F11:F12"/>
    <mergeCell ref="A1:BC1"/>
    <mergeCell ref="F2:G2"/>
    <mergeCell ref="A5:BC5"/>
    <mergeCell ref="A6:BC6"/>
    <mergeCell ref="E8:H8"/>
    <mergeCell ref="A7:A10"/>
    <mergeCell ref="B7:H7"/>
    <mergeCell ref="I7:X7"/>
    <mergeCell ref="I8:BB8"/>
    <mergeCell ref="C17:C18"/>
    <mergeCell ref="D17:D18"/>
    <mergeCell ref="E17:E18"/>
    <mergeCell ref="A11:A12"/>
    <mergeCell ref="B11:B12"/>
    <mergeCell ref="C11:C12"/>
    <mergeCell ref="D11:D12"/>
    <mergeCell ref="A16:BC16"/>
    <mergeCell ref="A13:BC13"/>
    <mergeCell ref="A14:A15"/>
    <mergeCell ref="B14:B15"/>
    <mergeCell ref="C14:C15"/>
    <mergeCell ref="D14:D15"/>
    <mergeCell ref="E14:E15"/>
    <mergeCell ref="F14:F15"/>
    <mergeCell ref="G14:G15"/>
    <mergeCell ref="F17:F18"/>
    <mergeCell ref="G17:G18"/>
    <mergeCell ref="BC17:BC18"/>
    <mergeCell ref="E23:E24"/>
    <mergeCell ref="F23:F24"/>
    <mergeCell ref="A19:BC19"/>
    <mergeCell ref="A20:A21"/>
    <mergeCell ref="B20:B21"/>
    <mergeCell ref="C20:C21"/>
    <mergeCell ref="D20:D21"/>
    <mergeCell ref="E20:E21"/>
    <mergeCell ref="F20:F21"/>
    <mergeCell ref="G20:G21"/>
    <mergeCell ref="BC20:BC21"/>
    <mergeCell ref="A17:A18"/>
    <mergeCell ref="B17:B18"/>
    <mergeCell ref="B37:G38"/>
    <mergeCell ref="H37:M38"/>
    <mergeCell ref="G23:G24"/>
    <mergeCell ref="BC23:BC24"/>
    <mergeCell ref="A25:BC25"/>
    <mergeCell ref="A26:A27"/>
    <mergeCell ref="B26:B27"/>
    <mergeCell ref="C26:C27"/>
    <mergeCell ref="D26:D27"/>
    <mergeCell ref="E26:E27"/>
    <mergeCell ref="F26:F27"/>
    <mergeCell ref="G26:G27"/>
    <mergeCell ref="A23:A24"/>
    <mergeCell ref="B23:B24"/>
    <mergeCell ref="C23:C24"/>
    <mergeCell ref="D23:D24"/>
    <mergeCell ref="BC26:BC27"/>
    <mergeCell ref="I30:L30"/>
    <mergeCell ref="B35:M35"/>
    <mergeCell ref="B36:G36"/>
    <mergeCell ref="H36:M36"/>
  </mergeCells>
  <conditionalFormatting sqref="I22:BB22">
    <cfRule type="colorScale" priority="1136">
      <colorScale>
        <cfvo type="min"/>
        <cfvo type="percentile" val="50"/>
        <cfvo type="max"/>
        <color rgb="FFE98BD7"/>
        <color rgb="FFD5007F"/>
        <color rgb="FF950054"/>
      </colorScale>
    </cfRule>
  </conditionalFormatting>
  <conditionalFormatting sqref="BC11">
    <cfRule type="cellIs" dxfId="390" priority="15" operator="greaterThan">
      <formula>95%</formula>
    </cfRule>
    <cfRule type="cellIs" dxfId="389" priority="16" operator="greaterThanOrEqual">
      <formula>90%</formula>
    </cfRule>
    <cfRule type="cellIs" dxfId="388" priority="17" operator="lessThan">
      <formula>89.99%</formula>
    </cfRule>
  </conditionalFormatting>
  <conditionalFormatting sqref="BC14">
    <cfRule type="cellIs" dxfId="387" priority="12" operator="greaterThan">
      <formula>95%</formula>
    </cfRule>
    <cfRule type="cellIs" dxfId="386" priority="13" operator="greaterThanOrEqual">
      <formula>90%</formula>
    </cfRule>
    <cfRule type="cellIs" dxfId="385" priority="14" operator="lessThan">
      <formula>89.99%</formula>
    </cfRule>
  </conditionalFormatting>
  <conditionalFormatting sqref="BC17">
    <cfRule type="cellIs" dxfId="384" priority="9" operator="greaterThan">
      <formula>95%</formula>
    </cfRule>
    <cfRule type="cellIs" dxfId="383" priority="10" operator="greaterThanOrEqual">
      <formula>90%</formula>
    </cfRule>
    <cfRule type="cellIs" dxfId="382" priority="11" operator="lessThan">
      <formula>89.99%</formula>
    </cfRule>
  </conditionalFormatting>
  <conditionalFormatting sqref="BC20">
    <cfRule type="cellIs" dxfId="381" priority="6" operator="greaterThan">
      <formula>95%</formula>
    </cfRule>
    <cfRule type="cellIs" dxfId="380" priority="7" operator="greaterThanOrEqual">
      <formula>90%</formula>
    </cfRule>
    <cfRule type="cellIs" dxfId="379" priority="8" operator="lessThan">
      <formula>89.99%</formula>
    </cfRule>
  </conditionalFormatting>
  <conditionalFormatting sqref="BC23">
    <cfRule type="cellIs" dxfId="378" priority="1" operator="greaterThanOrEqual">
      <formula>100%</formula>
    </cfRule>
    <cfRule type="cellIs" dxfId="377" priority="2" operator="lessThan">
      <formula>99.99%</formula>
    </cfRule>
  </conditionalFormatting>
  <conditionalFormatting sqref="BC26">
    <cfRule type="cellIs" dxfId="376" priority="3" operator="greaterThan">
      <formula>95%</formula>
    </cfRule>
    <cfRule type="cellIs" dxfId="375" priority="4" operator="greaterThanOrEqual">
      <formula>90%</formula>
    </cfRule>
    <cfRule type="cellIs" dxfId="374" priority="5" operator="lessThan">
      <formula>89.99%</formula>
    </cfRule>
  </conditionalFormatting>
  <dataValidations count="1">
    <dataValidation showDropDown="1" showInputMessage="1" showErrorMessage="1" sqref="C22 G20:G24 G11:G12 G17:G18 G14:G15 G26:G27" xr:uid="{9435F9B5-6E31-4220-B39F-C9404D45EA8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4204-7CE8-4DF5-BB8F-323430AF94FC}">
  <sheetPr>
    <tabColor rgb="FFFF69C2"/>
  </sheetPr>
  <dimension ref="A1:BV37"/>
  <sheetViews>
    <sheetView showGridLines="0" topLeftCell="P11"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74"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74" ht="33.75" customHeight="1" x14ac:dyDescent="0.2">
      <c r="A2" s="12"/>
      <c r="B2" s="12"/>
      <c r="C2" s="12"/>
      <c r="D2" s="9" t="s">
        <v>91</v>
      </c>
      <c r="E2" s="9">
        <v>29</v>
      </c>
      <c r="F2" s="113" t="s">
        <v>92</v>
      </c>
      <c r="G2" s="113"/>
      <c r="H2" s="22">
        <v>152951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57"/>
      <c r="BD2" s="17"/>
      <c r="BV2" s="1" t="s">
        <v>154</v>
      </c>
    </row>
    <row r="3" spans="1:74"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74"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74"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74"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136" t="s">
        <v>95</v>
      </c>
    </row>
    <row r="7" spans="1:74" ht="17.25" customHeight="1" x14ac:dyDescent="0.2">
      <c r="A7" s="134"/>
      <c r="B7" s="135" t="str">
        <f>'PANEL DE CONTROL DISTRITAL'!B7</f>
        <v>DESCRIPCIÓN</v>
      </c>
      <c r="C7" s="135"/>
      <c r="D7" s="135"/>
      <c r="E7" s="135" t="str">
        <f>'PANEL DE CONTROL DISTRITAL'!E7</f>
        <v>MEDICIÓN</v>
      </c>
      <c r="F7" s="135"/>
      <c r="G7" s="135"/>
      <c r="H7" s="135"/>
      <c r="I7" s="149" t="str">
        <f>'PANEL DE CONTROL DISTRITAL'!A5</f>
        <v>CAMPAÑA ANUAL INTENSA 2024                                          CAMPAÑA ESPECIAL DE ACTUALIZACIÓN PARA EL PROCESO ELECTORAL EXTRAORDINARIO (CEAPEE) 2024-2025</v>
      </c>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1"/>
      <c r="BC7" s="137"/>
    </row>
    <row r="8" spans="1:74"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137"/>
    </row>
    <row r="9" spans="1:74"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38"/>
    </row>
    <row r="10" spans="1:74"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53</v>
      </c>
      <c r="K10" s="25">
        <v>46</v>
      </c>
      <c r="L10" s="25">
        <v>100</v>
      </c>
      <c r="M10" s="25">
        <v>139</v>
      </c>
      <c r="N10" s="25">
        <v>119</v>
      </c>
      <c r="O10" s="25">
        <v>143</v>
      </c>
      <c r="P10" s="25">
        <v>140</v>
      </c>
      <c r="Q10" s="25">
        <v>140</v>
      </c>
      <c r="R10" s="25">
        <v>110</v>
      </c>
      <c r="S10" s="25">
        <v>143</v>
      </c>
      <c r="T10" s="25">
        <v>174</v>
      </c>
      <c r="U10" s="25">
        <v>148</v>
      </c>
      <c r="V10" s="25">
        <v>175</v>
      </c>
      <c r="W10" s="25">
        <v>211</v>
      </c>
      <c r="X10" s="25">
        <v>155</v>
      </c>
      <c r="Y10" s="25">
        <v>312</v>
      </c>
      <c r="Z10" s="25">
        <v>100</v>
      </c>
      <c r="AA10" s="25">
        <v>27</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74" s="2" customFormat="1" ht="50.1" customHeight="1" x14ac:dyDescent="0.2">
      <c r="A11" s="132"/>
      <c r="B11" s="133"/>
      <c r="C11" s="128"/>
      <c r="D11" s="129"/>
      <c r="E11" s="128"/>
      <c r="F11" s="130"/>
      <c r="G11" s="131"/>
      <c r="H11" s="27" t="str">
        <f>'PANEL DE CONTROL DISTRITAL'!H10</f>
        <v>Fichas revisadas en la muestra del 10%</v>
      </c>
      <c r="I11" s="41">
        <v>0</v>
      </c>
      <c r="J11" s="41">
        <v>53</v>
      </c>
      <c r="K11" s="41">
        <v>46</v>
      </c>
      <c r="L11" s="41">
        <v>100</v>
      </c>
      <c r="M11" s="41">
        <v>139</v>
      </c>
      <c r="N11" s="41">
        <v>119</v>
      </c>
      <c r="O11" s="41">
        <v>143</v>
      </c>
      <c r="P11" s="41">
        <v>140</v>
      </c>
      <c r="Q11" s="41">
        <v>140</v>
      </c>
      <c r="R11" s="41">
        <v>110</v>
      </c>
      <c r="S11" s="41">
        <v>143</v>
      </c>
      <c r="T11" s="41">
        <v>174</v>
      </c>
      <c r="U11" s="41">
        <v>148</v>
      </c>
      <c r="V11" s="41">
        <v>175</v>
      </c>
      <c r="W11" s="41">
        <v>211</v>
      </c>
      <c r="X11" s="41">
        <v>155</v>
      </c>
      <c r="Y11" s="41">
        <v>312</v>
      </c>
      <c r="Z11" s="41">
        <v>100</v>
      </c>
      <c r="AA11" s="41">
        <v>27</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74"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74"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529</v>
      </c>
      <c r="K13" s="25">
        <v>251</v>
      </c>
      <c r="L13" s="25">
        <v>1005</v>
      </c>
      <c r="M13" s="25">
        <v>1398</v>
      </c>
      <c r="N13" s="25">
        <v>1191</v>
      </c>
      <c r="O13" s="25">
        <v>1433</v>
      </c>
      <c r="P13" s="25">
        <v>1406</v>
      </c>
      <c r="Q13" s="25">
        <v>1408</v>
      </c>
      <c r="R13" s="25">
        <v>1103</v>
      </c>
      <c r="S13" s="25">
        <v>1436</v>
      </c>
      <c r="T13" s="25">
        <v>1740</v>
      </c>
      <c r="U13" s="25">
        <v>1489</v>
      </c>
      <c r="V13" s="25">
        <v>1759</v>
      </c>
      <c r="W13" s="25">
        <v>1453</v>
      </c>
      <c r="X13" s="25">
        <v>1552</v>
      </c>
      <c r="Y13" s="25">
        <v>1768</v>
      </c>
      <c r="Z13" s="25">
        <v>1000</v>
      </c>
      <c r="AA13" s="25">
        <v>274</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0.99040606871932169</v>
      </c>
    </row>
    <row r="14" spans="1:74" s="3" customFormat="1" ht="50.1" customHeight="1" x14ac:dyDescent="0.2">
      <c r="A14" s="132"/>
      <c r="B14" s="133"/>
      <c r="C14" s="128"/>
      <c r="D14" s="129"/>
      <c r="E14" s="128"/>
      <c r="F14" s="130"/>
      <c r="G14" s="131"/>
      <c r="H14" s="27" t="str">
        <f>'PANEL DE CONTROL DISTRITAL'!H13</f>
        <v>Número de trámites aplicados</v>
      </c>
      <c r="I14" s="41">
        <v>0</v>
      </c>
      <c r="J14" s="41">
        <v>531</v>
      </c>
      <c r="K14" s="41">
        <v>463</v>
      </c>
      <c r="L14" s="41">
        <v>1005</v>
      </c>
      <c r="M14" s="41">
        <v>1397</v>
      </c>
      <c r="N14" s="41">
        <v>1191</v>
      </c>
      <c r="O14" s="41">
        <v>1433</v>
      </c>
      <c r="P14" s="41">
        <v>1406</v>
      </c>
      <c r="Q14" s="41">
        <v>1408</v>
      </c>
      <c r="R14" s="41">
        <v>1105</v>
      </c>
      <c r="S14" s="41">
        <v>1436</v>
      </c>
      <c r="T14" s="41">
        <v>1740</v>
      </c>
      <c r="U14" s="41">
        <v>1489</v>
      </c>
      <c r="V14" s="41">
        <v>1759</v>
      </c>
      <c r="W14" s="41">
        <v>1453</v>
      </c>
      <c r="X14" s="41">
        <v>1552</v>
      </c>
      <c r="Y14" s="41">
        <v>1768</v>
      </c>
      <c r="Z14" s="41">
        <v>1000</v>
      </c>
      <c r="AA14" s="41">
        <v>274</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74"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74"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475</v>
      </c>
      <c r="K19" s="25">
        <v>591</v>
      </c>
      <c r="L19" s="25">
        <v>776</v>
      </c>
      <c r="M19" s="25">
        <v>1628</v>
      </c>
      <c r="N19" s="25">
        <v>1107</v>
      </c>
      <c r="O19" s="25">
        <v>1417</v>
      </c>
      <c r="P19" s="25">
        <v>1462</v>
      </c>
      <c r="Q19" s="25">
        <v>1396</v>
      </c>
      <c r="R19" s="25">
        <v>1118</v>
      </c>
      <c r="S19" s="25">
        <v>1490</v>
      </c>
      <c r="T19" s="25">
        <v>1138</v>
      </c>
      <c r="U19" s="25">
        <v>1847</v>
      </c>
      <c r="V19" s="25">
        <v>1777</v>
      </c>
      <c r="W19" s="25">
        <v>1295</v>
      </c>
      <c r="X19" s="25">
        <v>1800</v>
      </c>
      <c r="Y19" s="25">
        <v>1719</v>
      </c>
      <c r="Z19" s="25">
        <v>970</v>
      </c>
      <c r="AA19" s="25">
        <v>280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475</v>
      </c>
      <c r="K20" s="41">
        <v>591</v>
      </c>
      <c r="L20" s="41">
        <v>776</v>
      </c>
      <c r="M20" s="41">
        <v>1628</v>
      </c>
      <c r="N20" s="41">
        <v>1107</v>
      </c>
      <c r="O20" s="41">
        <v>1417</v>
      </c>
      <c r="P20" s="41">
        <v>1462</v>
      </c>
      <c r="Q20" s="41">
        <v>1396</v>
      </c>
      <c r="R20" s="41">
        <v>1118</v>
      </c>
      <c r="S20" s="41">
        <v>1490</v>
      </c>
      <c r="T20" s="41">
        <v>1138</v>
      </c>
      <c r="U20" s="41">
        <v>1847</v>
      </c>
      <c r="V20" s="41">
        <v>1777</v>
      </c>
      <c r="W20" s="41">
        <v>1295</v>
      </c>
      <c r="X20" s="41">
        <v>1800</v>
      </c>
      <c r="Y20" s="41">
        <v>1719</v>
      </c>
      <c r="Z20" s="41">
        <v>970</v>
      </c>
      <c r="AA20" s="41">
        <v>280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668</v>
      </c>
      <c r="K22" s="25">
        <v>827</v>
      </c>
      <c r="L22" s="25">
        <v>2328</v>
      </c>
      <c r="M22" s="25">
        <v>2695</v>
      </c>
      <c r="N22" s="25">
        <v>2473</v>
      </c>
      <c r="O22" s="25">
        <v>2647</v>
      </c>
      <c r="P22" s="25">
        <v>2735</v>
      </c>
      <c r="Q22" s="25">
        <v>2742</v>
      </c>
      <c r="R22" s="25">
        <v>2717</v>
      </c>
      <c r="S22" s="25">
        <v>2536</v>
      </c>
      <c r="T22" s="25">
        <v>2373</v>
      </c>
      <c r="U22" s="25">
        <v>2654</v>
      </c>
      <c r="V22" s="25">
        <v>2875</v>
      </c>
      <c r="W22" s="25">
        <v>2541</v>
      </c>
      <c r="X22" s="25">
        <v>2795</v>
      </c>
      <c r="Y22" s="25">
        <v>2885</v>
      </c>
      <c r="Z22" s="25">
        <v>2609</v>
      </c>
      <c r="AA22" s="25">
        <v>2418</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668</v>
      </c>
      <c r="K23" s="41">
        <v>827</v>
      </c>
      <c r="L23" s="41">
        <v>2328</v>
      </c>
      <c r="M23" s="41">
        <v>2695</v>
      </c>
      <c r="N23" s="41">
        <v>2473</v>
      </c>
      <c r="O23" s="41">
        <v>2647</v>
      </c>
      <c r="P23" s="41">
        <v>2735</v>
      </c>
      <c r="Q23" s="41">
        <v>2742</v>
      </c>
      <c r="R23" s="41">
        <v>2717</v>
      </c>
      <c r="S23" s="41">
        <v>2536</v>
      </c>
      <c r="T23" s="41">
        <v>2373</v>
      </c>
      <c r="U23" s="41">
        <v>2654</v>
      </c>
      <c r="V23" s="41">
        <v>2875</v>
      </c>
      <c r="W23" s="41">
        <v>2541</v>
      </c>
      <c r="X23" s="41">
        <v>2795</v>
      </c>
      <c r="Y23" s="41">
        <v>2885</v>
      </c>
      <c r="Z23" s="41">
        <v>2609</v>
      </c>
      <c r="AA23" s="41">
        <v>2418</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418</v>
      </c>
      <c r="K25" s="25">
        <v>432</v>
      </c>
      <c r="L25" s="25">
        <v>1210</v>
      </c>
      <c r="M25" s="25">
        <v>1261</v>
      </c>
      <c r="N25" s="25">
        <v>1329</v>
      </c>
      <c r="O25" s="25">
        <v>1243</v>
      </c>
      <c r="P25" s="25">
        <v>1358</v>
      </c>
      <c r="Q25" s="25">
        <v>1389</v>
      </c>
      <c r="R25" s="25">
        <v>1143</v>
      </c>
      <c r="S25" s="25">
        <v>1671</v>
      </c>
      <c r="T25" s="25">
        <v>1301</v>
      </c>
      <c r="U25" s="25">
        <v>1566</v>
      </c>
      <c r="V25" s="25">
        <v>1548</v>
      </c>
      <c r="W25" s="25">
        <v>1629</v>
      </c>
      <c r="X25" s="25">
        <v>1546</v>
      </c>
      <c r="Y25" s="25">
        <v>1629</v>
      </c>
      <c r="Z25" s="25">
        <v>1238</v>
      </c>
      <c r="AA25" s="25">
        <v>471</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0.99991065046461758</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418</v>
      </c>
      <c r="K26" s="41">
        <v>432</v>
      </c>
      <c r="L26" s="41">
        <v>1210</v>
      </c>
      <c r="M26" s="41">
        <v>1261</v>
      </c>
      <c r="N26" s="41">
        <v>1329</v>
      </c>
      <c r="O26" s="41">
        <v>1243</v>
      </c>
      <c r="P26" s="41">
        <v>1360</v>
      </c>
      <c r="Q26" s="41">
        <v>1389</v>
      </c>
      <c r="R26" s="41">
        <v>1143</v>
      </c>
      <c r="S26" s="41">
        <v>1671</v>
      </c>
      <c r="T26" s="41">
        <v>1301</v>
      </c>
      <c r="U26" s="41">
        <v>1566</v>
      </c>
      <c r="V26" s="41">
        <v>1548</v>
      </c>
      <c r="W26" s="41">
        <v>1629</v>
      </c>
      <c r="X26" s="41">
        <v>1546</v>
      </c>
      <c r="Y26" s="41">
        <v>1629</v>
      </c>
      <c r="Z26" s="41">
        <v>1238</v>
      </c>
      <c r="AA26" s="41">
        <v>471</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7">
      <colorScale>
        <cfvo type="min"/>
        <cfvo type="percentile" val="50"/>
        <cfvo type="max"/>
        <color rgb="FFE98BD7"/>
        <color rgb="FFD5007F"/>
        <color rgb="FF950054"/>
      </colorScale>
    </cfRule>
  </conditionalFormatting>
  <conditionalFormatting sqref="BC10">
    <cfRule type="cellIs" dxfId="373" priority="15" operator="greaterThan">
      <formula>95%</formula>
    </cfRule>
    <cfRule type="cellIs" dxfId="372" priority="16" operator="greaterThanOrEqual">
      <formula>90%</formula>
    </cfRule>
    <cfRule type="cellIs" dxfId="371" priority="17" operator="lessThan">
      <formula>89.99%</formula>
    </cfRule>
  </conditionalFormatting>
  <conditionalFormatting sqref="BC13">
    <cfRule type="cellIs" dxfId="370" priority="12" operator="greaterThan">
      <formula>95%</formula>
    </cfRule>
    <cfRule type="cellIs" dxfId="369" priority="13" operator="greaterThanOrEqual">
      <formula>90%</formula>
    </cfRule>
    <cfRule type="cellIs" dxfId="368" priority="14" operator="lessThan">
      <formula>89.99%</formula>
    </cfRule>
  </conditionalFormatting>
  <conditionalFormatting sqref="BC16">
    <cfRule type="cellIs" dxfId="367" priority="9" operator="greaterThan">
      <formula>95%</formula>
    </cfRule>
    <cfRule type="cellIs" dxfId="366" priority="10" operator="greaterThanOrEqual">
      <formula>90%</formula>
    </cfRule>
    <cfRule type="cellIs" dxfId="365" priority="11" operator="lessThan">
      <formula>89.99%</formula>
    </cfRule>
  </conditionalFormatting>
  <conditionalFormatting sqref="BC19">
    <cfRule type="cellIs" dxfId="364" priority="6" operator="greaterThan">
      <formula>95%</formula>
    </cfRule>
    <cfRule type="cellIs" dxfId="363" priority="7" operator="greaterThanOrEqual">
      <formula>90%</formula>
    </cfRule>
    <cfRule type="cellIs" dxfId="362" priority="8" operator="lessThan">
      <formula>89.99%</formula>
    </cfRule>
  </conditionalFormatting>
  <conditionalFormatting sqref="BC22">
    <cfRule type="cellIs" dxfId="361" priority="1" operator="greaterThanOrEqual">
      <formula>100%</formula>
    </cfRule>
    <cfRule type="cellIs" dxfId="360" priority="2" operator="lessThan">
      <formula>99.99%</formula>
    </cfRule>
  </conditionalFormatting>
  <conditionalFormatting sqref="BC25">
    <cfRule type="cellIs" dxfId="359" priority="3" operator="greaterThan">
      <formula>95%</formula>
    </cfRule>
    <cfRule type="cellIs" dxfId="358" priority="4" operator="greaterThanOrEqual">
      <formula>90%</formula>
    </cfRule>
    <cfRule type="cellIs" dxfId="357" priority="5" operator="lessThan">
      <formula>89.99%</formula>
    </cfRule>
  </conditionalFormatting>
  <dataValidations count="1">
    <dataValidation showDropDown="1" showInputMessage="1" showErrorMessage="1" sqref="C21 G19:G23 G10:G11 G16:G17 G13:G14 G25:G26" xr:uid="{3E058B9F-365B-41FB-84FE-1DF16C2AD5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055-7443-47E3-8458-F6E2DD3D5E03}">
  <sheetPr>
    <tabColor rgb="FF92D050"/>
  </sheetPr>
  <dimension ref="A1:BO37"/>
  <sheetViews>
    <sheetView showGridLines="0" topLeftCell="L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30</v>
      </c>
      <c r="F2" s="113" t="s">
        <v>92</v>
      </c>
      <c r="G2" s="113"/>
      <c r="H2" s="22">
        <v>153051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3"/>
      <c r="AJ6" s="83"/>
      <c r="AK6" s="83"/>
      <c r="AL6" s="83"/>
      <c r="AM6" s="83"/>
      <c r="AN6" s="83"/>
      <c r="AO6" s="83"/>
      <c r="AP6" s="83"/>
      <c r="AQ6" s="83"/>
      <c r="AR6" s="83"/>
      <c r="AS6" s="83"/>
      <c r="AT6" s="83"/>
      <c r="AU6" s="83"/>
      <c r="AV6" s="83"/>
      <c r="AW6" s="83"/>
      <c r="AX6" s="83"/>
      <c r="AY6" s="83"/>
      <c r="AZ6" s="83"/>
      <c r="BA6" s="83"/>
      <c r="BB6" s="83"/>
      <c r="BC6" s="136" t="s">
        <v>95</v>
      </c>
    </row>
    <row r="7" spans="1:67" ht="17.25" customHeight="1" x14ac:dyDescent="0.2">
      <c r="A7" s="134"/>
      <c r="B7" s="135" t="str">
        <f>'PANEL DE CONTROL DISTRITAL'!B7</f>
        <v>DESCRIPCIÓN</v>
      </c>
      <c r="C7" s="135"/>
      <c r="D7" s="135"/>
      <c r="E7" s="135" t="str">
        <f>'PANEL DE CONTROL DISTRITAL'!E7</f>
        <v>MEDICIÓN</v>
      </c>
      <c r="F7" s="135"/>
      <c r="G7" s="135"/>
      <c r="H7" s="135"/>
      <c r="I7" s="149" t="str">
        <f>'PANEL DE CONTROL DISTRITAL'!A5</f>
        <v>CAMPAÑA ANUAL INTENSA 2024                                          CAMPAÑA ESPECIAL DE ACTUALIZACIÓN PARA EL PROCESO ELECTORAL EXTRAORDINARIO (CEAPEE) 2024-2025</v>
      </c>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0"/>
      <c r="AZ7" s="150"/>
      <c r="BA7" s="150"/>
      <c r="BB7" s="151"/>
      <c r="BC7" s="137"/>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4"/>
      <c r="AJ8" s="84"/>
      <c r="AK8" s="84"/>
      <c r="AL8" s="84"/>
      <c r="AM8" s="84"/>
      <c r="AN8" s="84"/>
      <c r="AO8" s="84"/>
      <c r="AP8" s="84"/>
      <c r="AQ8" s="84"/>
      <c r="AR8" s="84"/>
      <c r="AS8" s="84"/>
      <c r="AT8" s="84"/>
      <c r="AU8" s="84"/>
      <c r="AV8" s="84"/>
      <c r="AW8" s="84"/>
      <c r="AX8" s="84"/>
      <c r="AY8" s="84"/>
      <c r="AZ8" s="84"/>
      <c r="BA8" s="84"/>
      <c r="BB8" s="84"/>
      <c r="BC8" s="137"/>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38"/>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60">
        <v>64</v>
      </c>
      <c r="K10" s="60">
        <v>65</v>
      </c>
      <c r="L10" s="64">
        <v>42</v>
      </c>
      <c r="M10" s="25">
        <v>55</v>
      </c>
      <c r="N10" s="25">
        <v>43</v>
      </c>
      <c r="O10" s="25">
        <v>55</v>
      </c>
      <c r="P10" s="25">
        <v>54</v>
      </c>
      <c r="Q10" s="25">
        <v>51</v>
      </c>
      <c r="R10" s="25">
        <v>35</v>
      </c>
      <c r="S10" s="25">
        <v>52</v>
      </c>
      <c r="T10" s="25">
        <v>58</v>
      </c>
      <c r="U10" s="25">
        <v>44</v>
      </c>
      <c r="V10" s="25">
        <v>68</v>
      </c>
      <c r="W10" s="25">
        <v>72</v>
      </c>
      <c r="X10" s="25">
        <v>0</v>
      </c>
      <c r="Y10" s="25">
        <v>68</v>
      </c>
      <c r="Z10" s="25">
        <v>46</v>
      </c>
      <c r="AA10" s="25">
        <v>10</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61">
        <v>64</v>
      </c>
      <c r="K11" s="61">
        <v>65</v>
      </c>
      <c r="L11" s="61">
        <v>42</v>
      </c>
      <c r="M11" s="41">
        <v>55</v>
      </c>
      <c r="N11" s="41">
        <v>43</v>
      </c>
      <c r="O11" s="41">
        <v>55</v>
      </c>
      <c r="P11" s="41">
        <v>54</v>
      </c>
      <c r="Q11" s="41">
        <v>51</v>
      </c>
      <c r="R11" s="41">
        <v>35</v>
      </c>
      <c r="S11" s="41">
        <v>52</v>
      </c>
      <c r="T11" s="41">
        <v>58</v>
      </c>
      <c r="U11" s="41">
        <v>44</v>
      </c>
      <c r="V11" s="41">
        <v>68</v>
      </c>
      <c r="W11" s="41">
        <v>72</v>
      </c>
      <c r="X11" s="41">
        <v>0</v>
      </c>
      <c r="Y11" s="41">
        <v>68</v>
      </c>
      <c r="Z11" s="41">
        <v>46</v>
      </c>
      <c r="AA11" s="41">
        <v>10</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7.5"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633</v>
      </c>
      <c r="K13" s="25">
        <v>645</v>
      </c>
      <c r="L13" s="25">
        <v>424</v>
      </c>
      <c r="M13" s="25">
        <v>536</v>
      </c>
      <c r="N13" s="25">
        <v>425</v>
      </c>
      <c r="O13" s="25">
        <v>548</v>
      </c>
      <c r="P13" s="25">
        <v>530</v>
      </c>
      <c r="Q13" s="25">
        <v>508</v>
      </c>
      <c r="R13" s="25">
        <v>338</v>
      </c>
      <c r="S13" s="25">
        <v>513</v>
      </c>
      <c r="T13" s="25">
        <v>571</v>
      </c>
      <c r="U13" s="25">
        <v>434</v>
      </c>
      <c r="V13" s="25">
        <v>673</v>
      </c>
      <c r="W13" s="25">
        <v>715</v>
      </c>
      <c r="X13" s="25">
        <v>0</v>
      </c>
      <c r="Y13" s="25">
        <v>677</v>
      </c>
      <c r="Z13" s="25">
        <v>452</v>
      </c>
      <c r="AA13" s="25">
        <v>102</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0.99441468140886813</v>
      </c>
    </row>
    <row r="14" spans="1:67" s="3" customFormat="1" ht="50.1" customHeight="1" x14ac:dyDescent="0.2">
      <c r="A14" s="132"/>
      <c r="B14" s="133"/>
      <c r="C14" s="128"/>
      <c r="D14" s="129"/>
      <c r="E14" s="128"/>
      <c r="F14" s="130"/>
      <c r="G14" s="131"/>
      <c r="H14" s="27" t="str">
        <f>'PANEL DE CONTROL DISTRITAL'!H13</f>
        <v>Número de trámites aplicados</v>
      </c>
      <c r="I14" s="41">
        <v>0</v>
      </c>
      <c r="J14" s="41">
        <v>636</v>
      </c>
      <c r="K14" s="41">
        <v>649</v>
      </c>
      <c r="L14" s="41">
        <v>424</v>
      </c>
      <c r="M14" s="41">
        <v>548</v>
      </c>
      <c r="N14" s="41">
        <v>429</v>
      </c>
      <c r="O14" s="41">
        <v>549</v>
      </c>
      <c r="P14" s="41">
        <v>535</v>
      </c>
      <c r="Q14" s="41">
        <v>510</v>
      </c>
      <c r="R14" s="41">
        <v>340</v>
      </c>
      <c r="S14" s="41">
        <v>516</v>
      </c>
      <c r="T14" s="41">
        <v>574</v>
      </c>
      <c r="U14" s="41">
        <v>438</v>
      </c>
      <c r="V14" s="41">
        <v>674</v>
      </c>
      <c r="W14" s="41">
        <v>717</v>
      </c>
      <c r="X14" s="41">
        <v>0</v>
      </c>
      <c r="Y14" s="41">
        <v>677</v>
      </c>
      <c r="Z14" s="41">
        <v>455</v>
      </c>
      <c r="AA14" s="41">
        <v>102</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0</v>
      </c>
      <c r="M16" s="25">
        <v>0</v>
      </c>
      <c r="N16" s="25">
        <v>0</v>
      </c>
      <c r="O16" s="25">
        <v>0</v>
      </c>
      <c r="P16" s="25">
        <v>1</v>
      </c>
      <c r="Q16" s="25">
        <v>0</v>
      </c>
      <c r="R16" s="25">
        <v>0</v>
      </c>
      <c r="S16" s="25">
        <v>1</v>
      </c>
      <c r="T16" s="25">
        <v>1</v>
      </c>
      <c r="U16" s="25">
        <v>1</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0</v>
      </c>
      <c r="M17" s="41">
        <v>0</v>
      </c>
      <c r="N17" s="41">
        <v>0</v>
      </c>
      <c r="O17" s="41">
        <v>0</v>
      </c>
      <c r="P17" s="41">
        <v>1</v>
      </c>
      <c r="Q17" s="41">
        <v>0</v>
      </c>
      <c r="R17" s="41">
        <v>0</v>
      </c>
      <c r="S17" s="41">
        <v>1</v>
      </c>
      <c r="T17" s="41">
        <v>1</v>
      </c>
      <c r="U17" s="41">
        <v>1</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631</v>
      </c>
      <c r="K19" s="25">
        <v>788</v>
      </c>
      <c r="L19" s="64">
        <v>357</v>
      </c>
      <c r="M19" s="25">
        <v>638</v>
      </c>
      <c r="N19" s="25">
        <v>321</v>
      </c>
      <c r="O19" s="25">
        <v>606</v>
      </c>
      <c r="P19" s="25">
        <v>559</v>
      </c>
      <c r="Q19" s="25">
        <v>537</v>
      </c>
      <c r="R19" s="25">
        <v>462</v>
      </c>
      <c r="S19" s="25">
        <v>391</v>
      </c>
      <c r="T19" s="25">
        <v>456</v>
      </c>
      <c r="U19" s="25">
        <v>537</v>
      </c>
      <c r="V19" s="25">
        <v>611</v>
      </c>
      <c r="W19" s="25">
        <v>720</v>
      </c>
      <c r="X19" s="25">
        <v>0</v>
      </c>
      <c r="Y19" s="25">
        <v>799</v>
      </c>
      <c r="Z19" s="25">
        <v>402</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631</v>
      </c>
      <c r="K20" s="41">
        <v>788</v>
      </c>
      <c r="L20" s="61">
        <v>357</v>
      </c>
      <c r="M20" s="41">
        <v>638</v>
      </c>
      <c r="N20" s="41">
        <v>321</v>
      </c>
      <c r="O20" s="41">
        <v>606</v>
      </c>
      <c r="P20" s="41">
        <v>559</v>
      </c>
      <c r="Q20" s="41">
        <v>537</v>
      </c>
      <c r="R20" s="41">
        <v>462</v>
      </c>
      <c r="S20" s="41">
        <v>391</v>
      </c>
      <c r="T20" s="41">
        <v>456</v>
      </c>
      <c r="U20" s="41">
        <v>537</v>
      </c>
      <c r="V20" s="41">
        <v>611</v>
      </c>
      <c r="W20" s="41">
        <v>720</v>
      </c>
      <c r="X20" s="41">
        <v>0</v>
      </c>
      <c r="Y20" s="41">
        <v>799</v>
      </c>
      <c r="Z20" s="41">
        <v>402</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631</v>
      </c>
      <c r="K22" s="25">
        <v>1159</v>
      </c>
      <c r="L22" s="25">
        <v>936</v>
      </c>
      <c r="M22" s="25">
        <v>1087</v>
      </c>
      <c r="N22" s="25">
        <v>834</v>
      </c>
      <c r="O22" s="25">
        <v>962</v>
      </c>
      <c r="P22" s="25">
        <v>1020</v>
      </c>
      <c r="Q22" s="25">
        <v>1010</v>
      </c>
      <c r="R22" s="25">
        <v>1079</v>
      </c>
      <c r="S22" s="25">
        <v>914</v>
      </c>
      <c r="T22" s="25">
        <v>897</v>
      </c>
      <c r="U22" s="25">
        <v>926</v>
      </c>
      <c r="V22" s="25">
        <v>1047</v>
      </c>
      <c r="W22" s="25">
        <v>1207</v>
      </c>
      <c r="X22" s="25">
        <v>0</v>
      </c>
      <c r="Y22" s="25">
        <v>1344</v>
      </c>
      <c r="Z22" s="25">
        <v>1212</v>
      </c>
      <c r="AA22" s="25">
        <v>1030</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631</v>
      </c>
      <c r="K23" s="41">
        <v>1159</v>
      </c>
      <c r="L23" s="41">
        <v>936</v>
      </c>
      <c r="M23" s="41">
        <v>1087</v>
      </c>
      <c r="N23" s="41">
        <v>834</v>
      </c>
      <c r="O23" s="41">
        <v>962</v>
      </c>
      <c r="P23" s="41">
        <v>1020</v>
      </c>
      <c r="Q23" s="41">
        <v>1010</v>
      </c>
      <c r="R23" s="41">
        <v>1079</v>
      </c>
      <c r="S23" s="41">
        <v>914</v>
      </c>
      <c r="T23" s="41">
        <v>897</v>
      </c>
      <c r="U23" s="41">
        <v>926</v>
      </c>
      <c r="V23" s="41">
        <v>1047</v>
      </c>
      <c r="W23" s="41">
        <v>1207</v>
      </c>
      <c r="X23" s="41">
        <v>0</v>
      </c>
      <c r="Y23" s="41">
        <v>1344</v>
      </c>
      <c r="Z23" s="41">
        <v>1212</v>
      </c>
      <c r="AA23" s="41">
        <v>1030</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592</v>
      </c>
      <c r="K25" s="25">
        <v>607</v>
      </c>
      <c r="L25" s="25">
        <v>580</v>
      </c>
      <c r="M25" s="25">
        <v>487</v>
      </c>
      <c r="N25" s="25">
        <v>574</v>
      </c>
      <c r="O25" s="25">
        <v>478</v>
      </c>
      <c r="P25" s="25">
        <v>501</v>
      </c>
      <c r="Q25" s="25">
        <v>538</v>
      </c>
      <c r="R25" s="25">
        <v>393</v>
      </c>
      <c r="S25" s="25">
        <v>556</v>
      </c>
      <c r="T25" s="25">
        <v>473</v>
      </c>
      <c r="U25" s="25">
        <v>508</v>
      </c>
      <c r="V25" s="25">
        <v>478</v>
      </c>
      <c r="W25" s="25">
        <v>560</v>
      </c>
      <c r="X25" s="25">
        <v>0</v>
      </c>
      <c r="Y25" s="25">
        <v>721</v>
      </c>
      <c r="Z25" s="25">
        <v>528</v>
      </c>
      <c r="AA25" s="25">
        <v>182</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IFERROR(SUM(I24:BB25)/SUM(I26:BB26),0)</f>
        <v>1</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592</v>
      </c>
      <c r="K26" s="41">
        <v>607</v>
      </c>
      <c r="L26" s="41">
        <v>580</v>
      </c>
      <c r="M26" s="41">
        <v>487</v>
      </c>
      <c r="N26" s="41">
        <v>574</v>
      </c>
      <c r="O26" s="41">
        <v>478</v>
      </c>
      <c r="P26" s="41">
        <v>501</v>
      </c>
      <c r="Q26" s="41">
        <v>538</v>
      </c>
      <c r="R26" s="41">
        <v>393</v>
      </c>
      <c r="S26" s="41">
        <v>556</v>
      </c>
      <c r="T26" s="41">
        <v>473</v>
      </c>
      <c r="U26" s="41">
        <v>508</v>
      </c>
      <c r="V26" s="41">
        <v>478</v>
      </c>
      <c r="W26" s="41">
        <v>560</v>
      </c>
      <c r="X26" s="41">
        <v>0</v>
      </c>
      <c r="Y26" s="41">
        <v>721</v>
      </c>
      <c r="Z26" s="41">
        <v>528</v>
      </c>
      <c r="AA26" s="41">
        <v>182</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8">
      <colorScale>
        <cfvo type="min"/>
        <cfvo type="percentile" val="50"/>
        <cfvo type="max"/>
        <color rgb="FFE98BD7"/>
        <color rgb="FFD5007F"/>
        <color rgb="FF950054"/>
      </colorScale>
    </cfRule>
  </conditionalFormatting>
  <conditionalFormatting sqref="BC10">
    <cfRule type="cellIs" dxfId="356" priority="15" operator="greaterThan">
      <formula>95%</formula>
    </cfRule>
    <cfRule type="cellIs" dxfId="355" priority="16" operator="greaterThanOrEqual">
      <formula>90%</formula>
    </cfRule>
    <cfRule type="cellIs" dxfId="354" priority="17" operator="lessThan">
      <formula>89.99%</formula>
    </cfRule>
  </conditionalFormatting>
  <conditionalFormatting sqref="BC13">
    <cfRule type="cellIs" dxfId="353" priority="12" operator="greaterThan">
      <formula>95%</formula>
    </cfRule>
    <cfRule type="cellIs" dxfId="352" priority="13" operator="greaterThanOrEqual">
      <formula>90%</formula>
    </cfRule>
    <cfRule type="cellIs" dxfId="351" priority="14" operator="lessThan">
      <formula>89.99%</formula>
    </cfRule>
  </conditionalFormatting>
  <conditionalFormatting sqref="BC16">
    <cfRule type="cellIs" dxfId="350" priority="9" operator="greaterThan">
      <formula>95%</formula>
    </cfRule>
    <cfRule type="cellIs" dxfId="349" priority="10" operator="greaterThanOrEqual">
      <formula>90%</formula>
    </cfRule>
    <cfRule type="cellIs" dxfId="348" priority="11" operator="lessThan">
      <formula>89.99%</formula>
    </cfRule>
  </conditionalFormatting>
  <conditionalFormatting sqref="BC19">
    <cfRule type="cellIs" dxfId="347" priority="6" operator="greaterThan">
      <formula>95%</formula>
    </cfRule>
    <cfRule type="cellIs" dxfId="346" priority="7" operator="greaterThanOrEqual">
      <formula>90%</formula>
    </cfRule>
    <cfRule type="cellIs" dxfId="345" priority="8" operator="lessThan">
      <formula>89.99%</formula>
    </cfRule>
  </conditionalFormatting>
  <conditionalFormatting sqref="BC22">
    <cfRule type="cellIs" dxfId="344" priority="1" operator="greaterThanOrEqual">
      <formula>100%</formula>
    </cfRule>
    <cfRule type="cellIs" dxfId="343" priority="2" operator="lessThan">
      <formula>99.99%</formula>
    </cfRule>
  </conditionalFormatting>
  <conditionalFormatting sqref="BC25">
    <cfRule type="cellIs" dxfId="342" priority="3" operator="greaterThan">
      <formula>95%</formula>
    </cfRule>
    <cfRule type="cellIs" dxfId="341" priority="4" operator="greaterThanOrEqual">
      <formula>90%</formula>
    </cfRule>
    <cfRule type="cellIs" dxfId="340" priority="5" operator="lessThan">
      <formula>89.99%</formula>
    </cfRule>
  </conditionalFormatting>
  <dataValidations count="1">
    <dataValidation showDropDown="1" showInputMessage="1" showErrorMessage="1" sqref="C21 G19:G23 G10:G11 G16:G17 G13:G14 G25:G26" xr:uid="{3B6E73E3-601E-4D61-BB21-7D57C065503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CAF0C-84CE-4513-8748-D07E41F3C390}">
  <sheetPr>
    <tabColor rgb="FF92D050"/>
  </sheetPr>
  <dimension ref="A1:BO37"/>
  <sheetViews>
    <sheetView showGridLines="0" topLeftCell="Q19"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54" width="10.7109375" style="1" customWidth="1"/>
    <col min="55" max="55" width="22.7109375" style="1" customWidth="1"/>
    <col min="56" max="16384" width="11.42578125" style="1"/>
  </cols>
  <sheetData>
    <row r="1" spans="1:6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row>
    <row r="2" spans="1:67" ht="33.75" customHeight="1" x14ac:dyDescent="0.2">
      <c r="A2" s="12"/>
      <c r="B2" s="12"/>
      <c r="C2" s="12"/>
      <c r="D2" s="9" t="s">
        <v>91</v>
      </c>
      <c r="E2" s="9">
        <v>30</v>
      </c>
      <c r="F2" s="113" t="s">
        <v>92</v>
      </c>
      <c r="G2" s="113"/>
      <c r="H2" s="22">
        <v>153052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57"/>
      <c r="BD2" s="17"/>
    </row>
    <row r="3" spans="1:6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6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1"/>
      <c r="BE4" s="20"/>
    </row>
    <row r="5" spans="1:6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row>
    <row r="6" spans="1:6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152" t="s">
        <v>95</v>
      </c>
    </row>
    <row r="7" spans="1:6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c r="AZ7" s="154"/>
      <c r="BA7" s="154"/>
      <c r="BB7" s="155"/>
      <c r="BC7" s="152"/>
    </row>
    <row r="8" spans="1:6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152"/>
    </row>
    <row r="9" spans="1:6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33" t="s">
        <v>122</v>
      </c>
      <c r="AJ9" s="33" t="s">
        <v>123</v>
      </c>
      <c r="AK9" s="33" t="s">
        <v>124</v>
      </c>
      <c r="AL9" s="33" t="s">
        <v>125</v>
      </c>
      <c r="AM9" s="33" t="s">
        <v>126</v>
      </c>
      <c r="AN9" s="33" t="s">
        <v>127</v>
      </c>
      <c r="AO9" s="33" t="s">
        <v>128</v>
      </c>
      <c r="AP9" s="33" t="s">
        <v>129</v>
      </c>
      <c r="AQ9" s="33" t="s">
        <v>130</v>
      </c>
      <c r="AR9" s="33" t="s">
        <v>131</v>
      </c>
      <c r="AS9" s="33" t="s">
        <v>132</v>
      </c>
      <c r="AT9" s="33" t="s">
        <v>133</v>
      </c>
      <c r="AU9" s="33" t="s">
        <v>134</v>
      </c>
      <c r="AV9" s="33" t="s">
        <v>135</v>
      </c>
      <c r="AW9" s="33" t="s">
        <v>136</v>
      </c>
      <c r="AX9" s="33" t="s">
        <v>137</v>
      </c>
      <c r="AY9" s="33" t="s">
        <v>138</v>
      </c>
      <c r="AZ9" s="33" t="s">
        <v>139</v>
      </c>
      <c r="BA9" s="33" t="s">
        <v>140</v>
      </c>
      <c r="BB9" s="33" t="s">
        <v>141</v>
      </c>
      <c r="BC9" s="152"/>
    </row>
    <row r="10" spans="1:6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97</v>
      </c>
      <c r="K10" s="25">
        <v>94</v>
      </c>
      <c r="L10" s="25">
        <v>74</v>
      </c>
      <c r="M10" s="25">
        <v>101</v>
      </c>
      <c r="N10" s="25">
        <v>87</v>
      </c>
      <c r="O10" s="60">
        <v>110</v>
      </c>
      <c r="P10" s="25">
        <v>106</v>
      </c>
      <c r="Q10" s="25">
        <v>104</v>
      </c>
      <c r="R10" s="25">
        <v>80</v>
      </c>
      <c r="S10" s="25">
        <v>113</v>
      </c>
      <c r="T10" s="25">
        <v>112</v>
      </c>
      <c r="U10" s="25">
        <v>90</v>
      </c>
      <c r="V10" s="25">
        <v>148</v>
      </c>
      <c r="W10" s="25">
        <v>123</v>
      </c>
      <c r="X10" s="25">
        <v>0</v>
      </c>
      <c r="Y10" s="25">
        <v>113</v>
      </c>
      <c r="Z10" s="25">
        <v>67</v>
      </c>
      <c r="AA10" s="25">
        <v>23</v>
      </c>
      <c r="AB10" s="25">
        <v>0</v>
      </c>
      <c r="AC10" s="25">
        <v>0</v>
      </c>
      <c r="AD10" s="25">
        <v>0</v>
      </c>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121">
        <f>IFERROR(SUM(I10:BB10)/SUM(I11:BB11),0)</f>
        <v>1</v>
      </c>
    </row>
    <row r="11" spans="1:67" s="2" customFormat="1" ht="50.1" customHeight="1" x14ac:dyDescent="0.2">
      <c r="A11" s="132"/>
      <c r="B11" s="133"/>
      <c r="C11" s="128"/>
      <c r="D11" s="129"/>
      <c r="E11" s="128"/>
      <c r="F11" s="130"/>
      <c r="G11" s="131"/>
      <c r="H11" s="27" t="str">
        <f>'PANEL DE CONTROL DISTRITAL'!H10</f>
        <v>Fichas revisadas en la muestra del 10%</v>
      </c>
      <c r="I11" s="41">
        <v>0</v>
      </c>
      <c r="J11" s="41">
        <v>97</v>
      </c>
      <c r="K11" s="41">
        <v>94</v>
      </c>
      <c r="L11" s="41">
        <v>74</v>
      </c>
      <c r="M11" s="41">
        <v>101</v>
      </c>
      <c r="N11" s="41">
        <v>87</v>
      </c>
      <c r="O11" s="61">
        <v>110</v>
      </c>
      <c r="P11" s="41">
        <v>106</v>
      </c>
      <c r="Q11" s="41">
        <v>104</v>
      </c>
      <c r="R11" s="41">
        <v>80</v>
      </c>
      <c r="S11" s="41">
        <v>113</v>
      </c>
      <c r="T11" s="41">
        <v>112</v>
      </c>
      <c r="U11" s="41">
        <v>90</v>
      </c>
      <c r="V11" s="41">
        <v>148</v>
      </c>
      <c r="W11" s="41">
        <v>123</v>
      </c>
      <c r="X11" s="41">
        <v>0</v>
      </c>
      <c r="Y11" s="41">
        <v>113</v>
      </c>
      <c r="Z11" s="41">
        <v>67</v>
      </c>
      <c r="AA11" s="41">
        <v>23</v>
      </c>
      <c r="AB11" s="41">
        <v>0</v>
      </c>
      <c r="AC11" s="41">
        <v>0</v>
      </c>
      <c r="AD11" s="41">
        <v>0</v>
      </c>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121"/>
    </row>
    <row r="12" spans="1:67" s="43" customFormat="1" ht="7.5"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42"/>
      <c r="BE12" s="42"/>
      <c r="BF12" s="42"/>
      <c r="BG12" s="42"/>
      <c r="BH12" s="42"/>
      <c r="BI12" s="42"/>
      <c r="BJ12" s="42"/>
      <c r="BK12" s="42"/>
      <c r="BL12" s="42"/>
      <c r="BM12" s="42"/>
      <c r="BN12" s="42"/>
      <c r="BO12" s="42"/>
    </row>
    <row r="13" spans="1:6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959</v>
      </c>
      <c r="K13" s="25">
        <v>928</v>
      </c>
      <c r="L13" s="25">
        <v>734</v>
      </c>
      <c r="M13" s="25">
        <v>1007</v>
      </c>
      <c r="N13" s="25">
        <v>864</v>
      </c>
      <c r="O13" s="25">
        <v>977</v>
      </c>
      <c r="P13" s="25">
        <v>1056</v>
      </c>
      <c r="Q13" s="25">
        <v>1031</v>
      </c>
      <c r="R13" s="25">
        <v>788</v>
      </c>
      <c r="S13" s="25">
        <v>1116</v>
      </c>
      <c r="T13" s="25">
        <v>1108</v>
      </c>
      <c r="U13" s="25">
        <v>898</v>
      </c>
      <c r="V13" s="25">
        <v>1466</v>
      </c>
      <c r="W13" s="25">
        <v>1228</v>
      </c>
      <c r="X13" s="25">
        <v>0</v>
      </c>
      <c r="Y13" s="25">
        <v>1121</v>
      </c>
      <c r="Z13" s="25">
        <v>664</v>
      </c>
      <c r="AA13" s="25">
        <v>230</v>
      </c>
      <c r="AB13" s="25">
        <v>0</v>
      </c>
      <c r="AC13" s="25">
        <v>0</v>
      </c>
      <c r="AD13" s="25">
        <v>0</v>
      </c>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121">
        <f>IFERROR(SUM(I13:BB13)/SUM(I14:BB14),0)</f>
        <v>0.98917563600782776</v>
      </c>
    </row>
    <row r="14" spans="1:67" s="3" customFormat="1" ht="50.1" customHeight="1" x14ac:dyDescent="0.2">
      <c r="A14" s="132"/>
      <c r="B14" s="133"/>
      <c r="C14" s="128"/>
      <c r="D14" s="129"/>
      <c r="E14" s="128"/>
      <c r="F14" s="130"/>
      <c r="G14" s="131"/>
      <c r="H14" s="27" t="str">
        <f>'PANEL DE CONTROL DISTRITAL'!H13</f>
        <v>Número de trámites aplicados</v>
      </c>
      <c r="I14" s="41">
        <v>0</v>
      </c>
      <c r="J14" s="41">
        <v>966</v>
      </c>
      <c r="K14" s="41">
        <v>931</v>
      </c>
      <c r="L14" s="41">
        <v>736</v>
      </c>
      <c r="M14" s="41">
        <v>1011</v>
      </c>
      <c r="N14" s="41">
        <v>869</v>
      </c>
      <c r="O14" s="41">
        <v>1096</v>
      </c>
      <c r="P14" s="41">
        <v>1059</v>
      </c>
      <c r="Q14" s="41">
        <v>1031</v>
      </c>
      <c r="R14" s="41">
        <v>793</v>
      </c>
      <c r="S14" s="41">
        <v>1121</v>
      </c>
      <c r="T14" s="41">
        <v>1111</v>
      </c>
      <c r="U14" s="41">
        <v>899</v>
      </c>
      <c r="V14" s="41">
        <v>1473</v>
      </c>
      <c r="W14" s="41">
        <v>1230</v>
      </c>
      <c r="X14" s="41">
        <v>0</v>
      </c>
      <c r="Y14" s="41">
        <v>1126</v>
      </c>
      <c r="Z14" s="41">
        <v>670</v>
      </c>
      <c r="AA14" s="41">
        <v>230</v>
      </c>
      <c r="AB14" s="41">
        <v>0</v>
      </c>
      <c r="AC14" s="41">
        <v>0</v>
      </c>
      <c r="AD14" s="41">
        <v>0</v>
      </c>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121"/>
    </row>
    <row r="15" spans="1:6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42"/>
      <c r="BE15" s="42"/>
      <c r="BF15" s="42"/>
      <c r="BG15" s="42"/>
      <c r="BH15" s="42"/>
      <c r="BI15" s="42"/>
      <c r="BJ15" s="42"/>
      <c r="BK15" s="42"/>
      <c r="BL15" s="42"/>
      <c r="BM15" s="42"/>
      <c r="BN15" s="42"/>
      <c r="BO15" s="42"/>
    </row>
    <row r="16" spans="1:6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1</v>
      </c>
      <c r="M16" s="25">
        <v>1</v>
      </c>
      <c r="N16" s="25">
        <v>0</v>
      </c>
      <c r="O16" s="25">
        <v>0</v>
      </c>
      <c r="P16" s="25">
        <v>1</v>
      </c>
      <c r="Q16" s="25">
        <v>1</v>
      </c>
      <c r="R16" s="25">
        <v>0</v>
      </c>
      <c r="S16" s="25">
        <v>1</v>
      </c>
      <c r="T16" s="25">
        <v>1</v>
      </c>
      <c r="U16" s="25">
        <v>1</v>
      </c>
      <c r="V16" s="25">
        <v>0</v>
      </c>
      <c r="W16" s="25">
        <v>0</v>
      </c>
      <c r="X16" s="25">
        <v>0</v>
      </c>
      <c r="Y16" s="25">
        <v>0</v>
      </c>
      <c r="Z16" s="25">
        <v>0</v>
      </c>
      <c r="AA16" s="25">
        <v>0</v>
      </c>
      <c r="AB16" s="25">
        <v>0</v>
      </c>
      <c r="AC16" s="25">
        <v>0</v>
      </c>
      <c r="AD16" s="25">
        <v>0</v>
      </c>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121">
        <f>IFERROR(SUM(I16:BB16)/SUM(I17:BB17),1)</f>
        <v>1</v>
      </c>
    </row>
    <row r="17" spans="1:6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1</v>
      </c>
      <c r="M17" s="41">
        <v>1</v>
      </c>
      <c r="N17" s="41">
        <v>0</v>
      </c>
      <c r="O17" s="41">
        <v>0</v>
      </c>
      <c r="P17" s="41">
        <v>1</v>
      </c>
      <c r="Q17" s="41">
        <v>1</v>
      </c>
      <c r="R17" s="41">
        <v>0</v>
      </c>
      <c r="S17" s="41">
        <v>1</v>
      </c>
      <c r="T17" s="41">
        <v>1</v>
      </c>
      <c r="U17" s="41">
        <v>1</v>
      </c>
      <c r="V17" s="41">
        <v>0</v>
      </c>
      <c r="W17" s="41">
        <v>0</v>
      </c>
      <c r="X17" s="41">
        <v>0</v>
      </c>
      <c r="Y17" s="41">
        <v>0</v>
      </c>
      <c r="Z17" s="41">
        <v>0</v>
      </c>
      <c r="AA17" s="41">
        <v>0</v>
      </c>
      <c r="AB17" s="41">
        <v>0</v>
      </c>
      <c r="AC17" s="41">
        <v>0</v>
      </c>
      <c r="AD17" s="41">
        <v>0</v>
      </c>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121"/>
    </row>
    <row r="18" spans="1:6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42"/>
      <c r="BE18" s="42"/>
      <c r="BF18" s="42"/>
      <c r="BG18" s="42"/>
      <c r="BH18" s="42"/>
      <c r="BI18" s="42"/>
      <c r="BJ18" s="42"/>
      <c r="BK18" s="42"/>
      <c r="BL18" s="42"/>
      <c r="BM18" s="42"/>
      <c r="BN18" s="42"/>
      <c r="BO18" s="42"/>
    </row>
    <row r="19" spans="1:6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1046</v>
      </c>
      <c r="K19" s="25">
        <v>1126</v>
      </c>
      <c r="L19" s="25">
        <v>492</v>
      </c>
      <c r="M19" s="25">
        <v>1263</v>
      </c>
      <c r="N19" s="25">
        <v>769</v>
      </c>
      <c r="O19" s="25">
        <v>1086</v>
      </c>
      <c r="P19" s="25">
        <v>1041</v>
      </c>
      <c r="Q19" s="25">
        <v>1071</v>
      </c>
      <c r="R19" s="25">
        <v>977</v>
      </c>
      <c r="S19" s="25">
        <v>890</v>
      </c>
      <c r="T19" s="25">
        <v>926</v>
      </c>
      <c r="U19" s="25">
        <v>1079</v>
      </c>
      <c r="V19" s="25">
        <v>1369</v>
      </c>
      <c r="W19" s="25">
        <v>1300</v>
      </c>
      <c r="X19" s="25">
        <v>0</v>
      </c>
      <c r="Y19" s="25">
        <v>1249</v>
      </c>
      <c r="Z19" s="25">
        <v>658</v>
      </c>
      <c r="AA19" s="25">
        <v>0</v>
      </c>
      <c r="AB19" s="25">
        <v>0</v>
      </c>
      <c r="AC19" s="25">
        <v>0</v>
      </c>
      <c r="AD19" s="25">
        <v>0</v>
      </c>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121">
        <f>IFERROR(SUM(I19:BB19)/SUM(I20:BB20),0)</f>
        <v>1</v>
      </c>
    </row>
    <row r="20" spans="1:67" s="3" customFormat="1" ht="50.1" customHeight="1" x14ac:dyDescent="0.2">
      <c r="A20" s="132"/>
      <c r="B20" s="133"/>
      <c r="C20" s="128"/>
      <c r="D20" s="129"/>
      <c r="E20" s="128"/>
      <c r="F20" s="130"/>
      <c r="G20" s="131"/>
      <c r="H20" s="27" t="str">
        <f>'PANEL DE CONTROL DISTRITAL'!H19</f>
        <v xml:space="preserve">Credenciales recibidas </v>
      </c>
      <c r="I20" s="41">
        <v>0</v>
      </c>
      <c r="J20" s="41">
        <v>1046</v>
      </c>
      <c r="K20" s="41">
        <v>1126</v>
      </c>
      <c r="L20" s="41">
        <v>492</v>
      </c>
      <c r="M20" s="41">
        <v>1263</v>
      </c>
      <c r="N20" s="41">
        <v>769</v>
      </c>
      <c r="O20" s="41">
        <v>1086</v>
      </c>
      <c r="P20" s="41">
        <v>1041</v>
      </c>
      <c r="Q20" s="41">
        <v>1071</v>
      </c>
      <c r="R20" s="41">
        <v>977</v>
      </c>
      <c r="S20" s="41">
        <v>890</v>
      </c>
      <c r="T20" s="41">
        <v>926</v>
      </c>
      <c r="U20" s="41">
        <v>1079</v>
      </c>
      <c r="V20" s="41">
        <v>1369</v>
      </c>
      <c r="W20" s="41">
        <v>1300</v>
      </c>
      <c r="X20" s="41">
        <v>0</v>
      </c>
      <c r="Y20" s="41">
        <v>1249</v>
      </c>
      <c r="Z20" s="41">
        <v>658</v>
      </c>
      <c r="AA20" s="41">
        <v>0</v>
      </c>
      <c r="AB20" s="41">
        <v>0</v>
      </c>
      <c r="AC20" s="41">
        <v>0</v>
      </c>
      <c r="AD20" s="41">
        <v>0</v>
      </c>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121"/>
    </row>
    <row r="21" spans="1:6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2"/>
      <c r="BD21" s="42"/>
      <c r="BE21" s="42"/>
      <c r="BF21" s="42"/>
      <c r="BG21" s="42"/>
      <c r="BH21" s="42"/>
      <c r="BI21" s="42"/>
      <c r="BJ21" s="42"/>
      <c r="BK21" s="42"/>
      <c r="BL21" s="42"/>
      <c r="BM21" s="42"/>
      <c r="BN21" s="42"/>
      <c r="BO21" s="42"/>
    </row>
    <row r="22" spans="1:6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1776</v>
      </c>
      <c r="K22" s="25">
        <v>1878</v>
      </c>
      <c r="L22" s="25">
        <v>1534</v>
      </c>
      <c r="M22" s="25">
        <v>2017</v>
      </c>
      <c r="N22" s="25">
        <v>1763</v>
      </c>
      <c r="O22" s="25">
        <v>1939</v>
      </c>
      <c r="P22" s="25">
        <v>1954</v>
      </c>
      <c r="Q22" s="25">
        <v>1493</v>
      </c>
      <c r="R22" s="25">
        <v>2125</v>
      </c>
      <c r="S22" s="25">
        <v>1911</v>
      </c>
      <c r="T22" s="25">
        <v>1830</v>
      </c>
      <c r="U22" s="25">
        <v>1823</v>
      </c>
      <c r="V22" s="25">
        <v>2236</v>
      </c>
      <c r="W22" s="25">
        <v>2289</v>
      </c>
      <c r="X22" s="25">
        <v>0</v>
      </c>
      <c r="Y22" s="89">
        <v>2235</v>
      </c>
      <c r="Z22" s="25">
        <v>1906</v>
      </c>
      <c r="AA22" s="25">
        <v>1625</v>
      </c>
      <c r="AB22" s="25">
        <v>0</v>
      </c>
      <c r="AC22" s="25">
        <v>0</v>
      </c>
      <c r="AD22" s="25">
        <v>0</v>
      </c>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121">
        <f>IFERROR(SUM(I22:BB22)/SUM(I23:BB23),0)</f>
        <v>1</v>
      </c>
    </row>
    <row r="23" spans="1:67" s="3" customFormat="1" ht="50.1" customHeight="1" x14ac:dyDescent="0.2">
      <c r="A23" s="132"/>
      <c r="B23" s="133"/>
      <c r="C23" s="128"/>
      <c r="D23" s="129"/>
      <c r="E23" s="128"/>
      <c r="F23" s="130"/>
      <c r="G23" s="131"/>
      <c r="H23" s="27" t="str">
        <f>'PANEL DE CONTROL DISTRITAL'!H22</f>
        <v>Credenciales disponibles registradas en SIIRFE</v>
      </c>
      <c r="I23" s="41">
        <v>0</v>
      </c>
      <c r="J23" s="41">
        <v>1776</v>
      </c>
      <c r="K23" s="41">
        <v>1878</v>
      </c>
      <c r="L23" s="41">
        <v>1534</v>
      </c>
      <c r="M23" s="41">
        <v>2017</v>
      </c>
      <c r="N23" s="41">
        <v>1763</v>
      </c>
      <c r="O23" s="41">
        <v>1939</v>
      </c>
      <c r="P23" s="41">
        <v>1954</v>
      </c>
      <c r="Q23" s="41">
        <v>1493</v>
      </c>
      <c r="R23" s="41">
        <v>2125</v>
      </c>
      <c r="S23" s="41">
        <v>1911</v>
      </c>
      <c r="T23" s="41">
        <v>1830</v>
      </c>
      <c r="U23" s="41">
        <v>1823</v>
      </c>
      <c r="V23" s="41">
        <v>2236</v>
      </c>
      <c r="W23" s="41">
        <v>2289</v>
      </c>
      <c r="X23" s="41">
        <v>0</v>
      </c>
      <c r="Y23" s="41">
        <v>2235</v>
      </c>
      <c r="Z23" s="41">
        <v>1906</v>
      </c>
      <c r="AA23" s="41">
        <v>1625</v>
      </c>
      <c r="AB23" s="41">
        <v>0</v>
      </c>
      <c r="AC23" s="41">
        <v>0</v>
      </c>
      <c r="AD23" s="41">
        <v>0</v>
      </c>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121"/>
    </row>
    <row r="24" spans="1:6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row>
    <row r="25" spans="1:6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1047</v>
      </c>
      <c r="K25" s="25">
        <v>1024</v>
      </c>
      <c r="L25" s="25">
        <v>836</v>
      </c>
      <c r="M25" s="25">
        <v>780</v>
      </c>
      <c r="N25" s="25">
        <v>1023</v>
      </c>
      <c r="O25" s="60">
        <v>910</v>
      </c>
      <c r="P25" s="25">
        <v>1026</v>
      </c>
      <c r="Q25" s="25">
        <v>1065</v>
      </c>
      <c r="R25" s="25">
        <v>795</v>
      </c>
      <c r="S25" s="72">
        <v>1104</v>
      </c>
      <c r="T25" s="25">
        <v>1007</v>
      </c>
      <c r="U25" s="25">
        <v>1086</v>
      </c>
      <c r="V25" s="25">
        <v>943</v>
      </c>
      <c r="W25" s="25">
        <v>1247</v>
      </c>
      <c r="X25" s="25">
        <v>0</v>
      </c>
      <c r="Y25" s="25">
        <v>1241</v>
      </c>
      <c r="Z25" s="25">
        <v>972</v>
      </c>
      <c r="AA25" s="25">
        <v>281</v>
      </c>
      <c r="AB25" s="25">
        <v>0</v>
      </c>
      <c r="AC25" s="25">
        <v>0</v>
      </c>
      <c r="AD25" s="25">
        <v>0</v>
      </c>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121">
        <f>IFERROR(SUM(I25:BB25)/SUM(I26:BB26),0)</f>
        <v>0.99896366739819553</v>
      </c>
    </row>
    <row r="26" spans="1:6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1049</v>
      </c>
      <c r="K26" s="41">
        <v>1026</v>
      </c>
      <c r="L26" s="41">
        <v>836</v>
      </c>
      <c r="M26" s="41">
        <v>781</v>
      </c>
      <c r="N26" s="41">
        <v>1023</v>
      </c>
      <c r="O26" s="61">
        <v>911</v>
      </c>
      <c r="P26" s="41">
        <v>1028</v>
      </c>
      <c r="Q26" s="41">
        <v>1065</v>
      </c>
      <c r="R26" s="41">
        <v>796</v>
      </c>
      <c r="S26" s="73">
        <v>1107</v>
      </c>
      <c r="T26" s="41">
        <v>1007</v>
      </c>
      <c r="U26" s="41">
        <v>1088</v>
      </c>
      <c r="V26" s="41">
        <v>944</v>
      </c>
      <c r="W26" s="41">
        <v>1248</v>
      </c>
      <c r="X26" s="41">
        <v>0</v>
      </c>
      <c r="Y26" s="41">
        <v>1242</v>
      </c>
      <c r="Z26" s="41">
        <v>972</v>
      </c>
      <c r="AA26" s="41">
        <v>281</v>
      </c>
      <c r="AB26" s="41">
        <v>0</v>
      </c>
      <c r="AC26" s="41">
        <v>0</v>
      </c>
      <c r="AD26" s="41">
        <v>0</v>
      </c>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121"/>
    </row>
    <row r="27" spans="1:6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14"/>
    </row>
    <row r="28" spans="1:67" ht="15.75" customHeight="1" x14ac:dyDescent="0.2">
      <c r="H28" s="55"/>
    </row>
    <row r="29" spans="1:67" ht="15.75" customHeight="1" x14ac:dyDescent="0.2">
      <c r="H29" s="55"/>
      <c r="I29" s="122" t="s">
        <v>143</v>
      </c>
      <c r="J29" s="122"/>
      <c r="K29" s="122"/>
      <c r="L29" s="122"/>
    </row>
    <row r="30" spans="1:67" ht="15.75" customHeight="1" x14ac:dyDescent="0.2">
      <c r="H30" s="55"/>
      <c r="I30" s="28"/>
      <c r="J30" s="29" t="s">
        <v>144</v>
      </c>
      <c r="K30" s="29"/>
      <c r="L30" s="29"/>
    </row>
    <row r="31" spans="1:67" ht="39" customHeight="1" x14ac:dyDescent="0.2">
      <c r="H31" s="55"/>
      <c r="I31" s="30"/>
      <c r="J31" s="29" t="s">
        <v>145</v>
      </c>
      <c r="K31" s="29"/>
      <c r="L31" s="29"/>
    </row>
    <row r="32" spans="1:6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sheetData>
  <mergeCells count="70">
    <mergeCell ref="G10:G11"/>
    <mergeCell ref="BC13:BC14"/>
    <mergeCell ref="E10:E11"/>
    <mergeCell ref="BC6:BC9"/>
    <mergeCell ref="B7:D7"/>
    <mergeCell ref="B8:X8"/>
    <mergeCell ref="BC10:BC11"/>
    <mergeCell ref="F10:F11"/>
    <mergeCell ref="A1:BC1"/>
    <mergeCell ref="F2:G2"/>
    <mergeCell ref="A4:BC4"/>
    <mergeCell ref="A5:BC5"/>
    <mergeCell ref="E7:H7"/>
    <mergeCell ref="A6:A9"/>
    <mergeCell ref="B6:H6"/>
    <mergeCell ref="I6:X6"/>
    <mergeCell ref="I7:BB7"/>
    <mergeCell ref="C16:C17"/>
    <mergeCell ref="D16:D17"/>
    <mergeCell ref="E16:E17"/>
    <mergeCell ref="A10:A11"/>
    <mergeCell ref="B10:B11"/>
    <mergeCell ref="C10:C11"/>
    <mergeCell ref="D10:D11"/>
    <mergeCell ref="A15:BC15"/>
    <mergeCell ref="A12:BC12"/>
    <mergeCell ref="A13:A14"/>
    <mergeCell ref="B13:B14"/>
    <mergeCell ref="C13:C14"/>
    <mergeCell ref="D13:D14"/>
    <mergeCell ref="E13:E14"/>
    <mergeCell ref="F13:F14"/>
    <mergeCell ref="G13:G14"/>
    <mergeCell ref="F16:F17"/>
    <mergeCell ref="G16:G17"/>
    <mergeCell ref="BC16:BC17"/>
    <mergeCell ref="E22:E23"/>
    <mergeCell ref="F22:F23"/>
    <mergeCell ref="A18:BC18"/>
    <mergeCell ref="A19:A20"/>
    <mergeCell ref="B19:B20"/>
    <mergeCell ref="C19:C20"/>
    <mergeCell ref="D19:D20"/>
    <mergeCell ref="E19:E20"/>
    <mergeCell ref="F19:F20"/>
    <mergeCell ref="G19:G20"/>
    <mergeCell ref="BC19:BC20"/>
    <mergeCell ref="A16:A17"/>
    <mergeCell ref="B16:B17"/>
    <mergeCell ref="B36:G37"/>
    <mergeCell ref="H36:M37"/>
    <mergeCell ref="G22:G23"/>
    <mergeCell ref="BC22:BC23"/>
    <mergeCell ref="A24:BC24"/>
    <mergeCell ref="A25:A26"/>
    <mergeCell ref="B25:B26"/>
    <mergeCell ref="C25:C26"/>
    <mergeCell ref="D25:D26"/>
    <mergeCell ref="E25:E26"/>
    <mergeCell ref="F25:F26"/>
    <mergeCell ref="G25:G26"/>
    <mergeCell ref="A22:A23"/>
    <mergeCell ref="B22:B23"/>
    <mergeCell ref="C22:C23"/>
    <mergeCell ref="D22:D23"/>
    <mergeCell ref="BC25:BC26"/>
    <mergeCell ref="I29:L29"/>
    <mergeCell ref="B34:M34"/>
    <mergeCell ref="B35:G35"/>
    <mergeCell ref="H35:M35"/>
  </mergeCells>
  <conditionalFormatting sqref="I21:BB21">
    <cfRule type="colorScale" priority="1139">
      <colorScale>
        <cfvo type="min"/>
        <cfvo type="percentile" val="50"/>
        <cfvo type="max"/>
        <color rgb="FFE98BD7"/>
        <color rgb="FFD5007F"/>
        <color rgb="FF950054"/>
      </colorScale>
    </cfRule>
  </conditionalFormatting>
  <conditionalFormatting sqref="BC10">
    <cfRule type="cellIs" dxfId="339" priority="15" operator="greaterThan">
      <formula>95%</formula>
    </cfRule>
    <cfRule type="cellIs" dxfId="338" priority="16" operator="greaterThanOrEqual">
      <formula>90%</formula>
    </cfRule>
    <cfRule type="cellIs" dxfId="337" priority="17" operator="lessThan">
      <formula>89.99%</formula>
    </cfRule>
  </conditionalFormatting>
  <conditionalFormatting sqref="BC13">
    <cfRule type="cellIs" dxfId="336" priority="12" operator="greaterThan">
      <formula>95%</formula>
    </cfRule>
    <cfRule type="cellIs" dxfId="335" priority="13" operator="greaterThanOrEqual">
      <formula>90%</formula>
    </cfRule>
    <cfRule type="cellIs" dxfId="334" priority="14" operator="lessThan">
      <formula>89.99%</formula>
    </cfRule>
  </conditionalFormatting>
  <conditionalFormatting sqref="BC16">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BC19">
    <cfRule type="cellIs" dxfId="330" priority="6" operator="greaterThan">
      <formula>95%</formula>
    </cfRule>
    <cfRule type="cellIs" dxfId="329" priority="7" operator="greaterThanOrEqual">
      <formula>90%</formula>
    </cfRule>
    <cfRule type="cellIs" dxfId="328" priority="8" operator="lessThan">
      <formula>89.99%</formula>
    </cfRule>
  </conditionalFormatting>
  <conditionalFormatting sqref="BC22">
    <cfRule type="cellIs" dxfId="327" priority="1" operator="greaterThanOrEqual">
      <formula>100%</formula>
    </cfRule>
    <cfRule type="cellIs" dxfId="326" priority="2" operator="lessThan">
      <formula>99.99%</formula>
    </cfRule>
  </conditionalFormatting>
  <conditionalFormatting sqref="BC25">
    <cfRule type="cellIs" dxfId="325" priority="3" operator="greaterThan">
      <formula>95%</formula>
    </cfRule>
    <cfRule type="cellIs" dxfId="324" priority="4" operator="greaterThanOrEqual">
      <formula>90%</formula>
    </cfRule>
    <cfRule type="cellIs" dxfId="323" priority="5" operator="lessThan">
      <formula>89.99%</formula>
    </cfRule>
  </conditionalFormatting>
  <dataValidations count="1">
    <dataValidation showDropDown="1" showInputMessage="1" showErrorMessage="1" sqref="C21 G19:G23 G10:G11 G16:G17 G13:G14 G25:G26" xr:uid="{6AC515FB-FABF-4C11-9772-5D3CC178FC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84EF-B076-469D-9995-E722AC31A972}">
  <sheetPr>
    <tabColor rgb="FF0070C0"/>
  </sheetPr>
  <dimension ref="A1:AU48"/>
  <sheetViews>
    <sheetView showGridLines="0" topLeftCell="T16"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31</v>
      </c>
      <c r="F2" s="113" t="s">
        <v>92</v>
      </c>
      <c r="G2" s="113"/>
      <c r="H2" s="22">
        <v>153151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125</v>
      </c>
      <c r="K10" s="25">
        <v>129</v>
      </c>
      <c r="L10" s="25">
        <v>76</v>
      </c>
      <c r="M10" s="25">
        <v>102</v>
      </c>
      <c r="N10" s="25">
        <v>113</v>
      </c>
      <c r="O10" s="25">
        <v>140</v>
      </c>
      <c r="P10" s="25">
        <v>142</v>
      </c>
      <c r="Q10" s="25">
        <v>132</v>
      </c>
      <c r="R10" s="25">
        <v>105</v>
      </c>
      <c r="S10" s="25">
        <v>133</v>
      </c>
      <c r="T10" s="25">
        <v>156</v>
      </c>
      <c r="U10" s="25">
        <v>128</v>
      </c>
      <c r="V10" s="25">
        <v>152</v>
      </c>
      <c r="W10" s="25">
        <v>142</v>
      </c>
      <c r="X10" s="25">
        <v>137</v>
      </c>
      <c r="Y10" s="25">
        <v>120</v>
      </c>
      <c r="Z10" s="25">
        <v>98</v>
      </c>
      <c r="AA10" s="25">
        <v>28</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125</v>
      </c>
      <c r="K11" s="41">
        <v>129</v>
      </c>
      <c r="L11" s="41">
        <v>76</v>
      </c>
      <c r="M11" s="41">
        <v>102</v>
      </c>
      <c r="N11" s="41">
        <v>113</v>
      </c>
      <c r="O11" s="41">
        <v>140</v>
      </c>
      <c r="P11" s="41">
        <v>142</v>
      </c>
      <c r="Q11" s="41">
        <v>132</v>
      </c>
      <c r="R11" s="41">
        <v>105</v>
      </c>
      <c r="S11" s="41">
        <v>133</v>
      </c>
      <c r="T11" s="41">
        <v>156</v>
      </c>
      <c r="U11" s="41">
        <v>128</v>
      </c>
      <c r="V11" s="41">
        <v>152</v>
      </c>
      <c r="W11" s="41">
        <v>142</v>
      </c>
      <c r="X11" s="41">
        <v>137</v>
      </c>
      <c r="Y11" s="41">
        <v>120</v>
      </c>
      <c r="Z11" s="41">
        <v>98</v>
      </c>
      <c r="AA11" s="41">
        <v>28</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1245</v>
      </c>
      <c r="K13" s="25">
        <v>1284</v>
      </c>
      <c r="L13" s="25">
        <v>757</v>
      </c>
      <c r="M13" s="25">
        <v>1019</v>
      </c>
      <c r="N13" s="25">
        <v>1128</v>
      </c>
      <c r="O13" s="25">
        <v>1396</v>
      </c>
      <c r="P13" s="25">
        <v>1418</v>
      </c>
      <c r="Q13" s="25">
        <v>1308</v>
      </c>
      <c r="R13" s="25">
        <v>1045</v>
      </c>
      <c r="S13" s="25">
        <v>1325</v>
      </c>
      <c r="T13" s="25">
        <v>1557</v>
      </c>
      <c r="U13" s="25">
        <v>1269</v>
      </c>
      <c r="V13" s="25">
        <v>1519</v>
      </c>
      <c r="W13" s="25">
        <v>1417</v>
      </c>
      <c r="X13" s="25">
        <v>1333</v>
      </c>
      <c r="Y13" s="25">
        <v>1201</v>
      </c>
      <c r="Z13" s="25">
        <v>972</v>
      </c>
      <c r="AA13" s="25">
        <v>284</v>
      </c>
      <c r="AB13" s="25">
        <v>0</v>
      </c>
      <c r="AC13" s="25">
        <v>0</v>
      </c>
      <c r="AD13" s="25">
        <v>0</v>
      </c>
      <c r="AE13" s="25"/>
      <c r="AF13" s="25"/>
      <c r="AG13" s="25"/>
      <c r="AH13" s="25"/>
      <c r="AI13" s="121">
        <f>IFERROR(SUM(I13:AH13)/SUM(I14:AH14),0)</f>
        <v>0.99582695785227426</v>
      </c>
    </row>
    <row r="14" spans="1:47" s="3" customFormat="1" ht="50.1" customHeight="1" x14ac:dyDescent="0.2">
      <c r="A14" s="132"/>
      <c r="B14" s="133"/>
      <c r="C14" s="128"/>
      <c r="D14" s="129"/>
      <c r="E14" s="128"/>
      <c r="F14" s="130"/>
      <c r="G14" s="131"/>
      <c r="H14" s="27" t="str">
        <f>'PANEL DE CONTROL DISTRITAL'!H13</f>
        <v>Número de trámites aplicados</v>
      </c>
      <c r="I14" s="41">
        <v>0</v>
      </c>
      <c r="J14" s="41">
        <v>1249</v>
      </c>
      <c r="K14" s="41">
        <v>1290</v>
      </c>
      <c r="L14" s="41">
        <v>761</v>
      </c>
      <c r="M14" s="41">
        <v>1020</v>
      </c>
      <c r="N14" s="41">
        <v>1132</v>
      </c>
      <c r="O14" s="41">
        <v>1400</v>
      </c>
      <c r="P14" s="41">
        <v>1422</v>
      </c>
      <c r="Q14" s="41">
        <v>1318</v>
      </c>
      <c r="R14" s="41">
        <v>1049</v>
      </c>
      <c r="S14" s="41">
        <v>1329</v>
      </c>
      <c r="T14" s="41">
        <v>1564</v>
      </c>
      <c r="U14" s="41">
        <v>1277</v>
      </c>
      <c r="V14" s="41">
        <v>1525</v>
      </c>
      <c r="W14" s="41">
        <v>1422</v>
      </c>
      <c r="X14" s="41">
        <v>1336</v>
      </c>
      <c r="Y14" s="41">
        <v>1205</v>
      </c>
      <c r="Z14" s="41">
        <v>984</v>
      </c>
      <c r="AA14" s="41">
        <v>284</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1</v>
      </c>
      <c r="N16" s="25">
        <v>0</v>
      </c>
      <c r="O16" s="25">
        <v>0</v>
      </c>
      <c r="P16" s="25">
        <v>7</v>
      </c>
      <c r="Q16" s="25">
        <v>1</v>
      </c>
      <c r="R16" s="25">
        <v>0</v>
      </c>
      <c r="S16" s="25">
        <v>1</v>
      </c>
      <c r="T16" s="25">
        <v>1</v>
      </c>
      <c r="U16" s="25">
        <v>0</v>
      </c>
      <c r="V16" s="25">
        <v>0</v>
      </c>
      <c r="W16" s="25">
        <v>0</v>
      </c>
      <c r="X16" s="25">
        <v>0</v>
      </c>
      <c r="Y16" s="25">
        <v>1</v>
      </c>
      <c r="Z16" s="25">
        <v>1</v>
      </c>
      <c r="AA16" s="25">
        <v>1</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1</v>
      </c>
      <c r="N17" s="41">
        <v>0</v>
      </c>
      <c r="O17" s="41">
        <v>0</v>
      </c>
      <c r="P17" s="41">
        <v>7</v>
      </c>
      <c r="Q17" s="41">
        <v>1</v>
      </c>
      <c r="R17" s="41">
        <v>0</v>
      </c>
      <c r="S17" s="41">
        <v>1</v>
      </c>
      <c r="T17" s="41">
        <v>1</v>
      </c>
      <c r="U17" s="41">
        <v>0</v>
      </c>
      <c r="V17" s="41">
        <v>0</v>
      </c>
      <c r="W17" s="41">
        <v>0</v>
      </c>
      <c r="X17" s="41">
        <v>0</v>
      </c>
      <c r="Y17" s="41">
        <v>1</v>
      </c>
      <c r="Z17" s="41">
        <v>1</v>
      </c>
      <c r="AA17" s="41">
        <v>1</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972</v>
      </c>
      <c r="K19" s="25">
        <v>1331</v>
      </c>
      <c r="L19" s="25">
        <v>934</v>
      </c>
      <c r="M19" s="25">
        <v>1263</v>
      </c>
      <c r="N19" s="25">
        <v>906</v>
      </c>
      <c r="O19" s="25">
        <v>1396</v>
      </c>
      <c r="P19" s="25">
        <v>1410</v>
      </c>
      <c r="Q19" s="25">
        <v>1353</v>
      </c>
      <c r="R19" s="25">
        <v>1260</v>
      </c>
      <c r="S19" s="25">
        <v>880</v>
      </c>
      <c r="T19" s="25">
        <v>1347</v>
      </c>
      <c r="U19" s="25">
        <v>1606</v>
      </c>
      <c r="V19" s="25">
        <v>1526</v>
      </c>
      <c r="W19" s="25">
        <v>1214</v>
      </c>
      <c r="X19" s="25">
        <v>1660</v>
      </c>
      <c r="Y19" s="25">
        <v>1188</v>
      </c>
      <c r="Z19" s="25">
        <v>824</v>
      </c>
      <c r="AA19" s="25">
        <v>276</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972</v>
      </c>
      <c r="K20" s="41">
        <v>1331</v>
      </c>
      <c r="L20" s="41">
        <v>934</v>
      </c>
      <c r="M20" s="41">
        <v>1263</v>
      </c>
      <c r="N20" s="41">
        <v>906</v>
      </c>
      <c r="O20" s="41">
        <v>1396</v>
      </c>
      <c r="P20" s="41">
        <v>1410</v>
      </c>
      <c r="Q20" s="41">
        <v>1353</v>
      </c>
      <c r="R20" s="41">
        <v>1260</v>
      </c>
      <c r="S20" s="41">
        <v>880</v>
      </c>
      <c r="T20" s="41">
        <v>1347</v>
      </c>
      <c r="U20" s="41">
        <v>1606</v>
      </c>
      <c r="V20" s="41">
        <v>1526</v>
      </c>
      <c r="W20" s="41">
        <v>1214</v>
      </c>
      <c r="X20" s="41">
        <v>1660</v>
      </c>
      <c r="Y20" s="41">
        <v>1188</v>
      </c>
      <c r="Z20" s="41">
        <v>824</v>
      </c>
      <c r="AA20" s="41">
        <v>276</v>
      </c>
      <c r="AB20" s="41">
        <v>0</v>
      </c>
      <c r="AC20" s="41">
        <v>0</v>
      </c>
      <c r="AD20" s="41">
        <v>0</v>
      </c>
      <c r="AE20" s="41"/>
      <c r="AF20" s="41"/>
      <c r="AG20" s="41"/>
      <c r="AH20" s="41"/>
      <c r="AI20" s="121"/>
    </row>
    <row r="21" spans="1:4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1433</v>
      </c>
      <c r="K22" s="25">
        <v>1737</v>
      </c>
      <c r="L22" s="25">
        <v>1606</v>
      </c>
      <c r="M22" s="25">
        <v>1894</v>
      </c>
      <c r="N22" s="25">
        <v>1753</v>
      </c>
      <c r="O22" s="25">
        <v>2115</v>
      </c>
      <c r="P22" s="25">
        <v>2306</v>
      </c>
      <c r="Q22" s="25">
        <v>2286</v>
      </c>
      <c r="R22" s="25">
        <v>2468</v>
      </c>
      <c r="S22" s="25">
        <v>1940</v>
      </c>
      <c r="T22" s="25">
        <v>1994</v>
      </c>
      <c r="U22" s="25">
        <v>2272</v>
      </c>
      <c r="V22" s="25">
        <v>2429</v>
      </c>
      <c r="W22" s="25">
        <v>2191</v>
      </c>
      <c r="X22" s="25">
        <v>2431</v>
      </c>
      <c r="Y22" s="25">
        <v>2207</v>
      </c>
      <c r="Z22" s="25">
        <v>1964</v>
      </c>
      <c r="AA22" s="25">
        <v>1906</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1433</v>
      </c>
      <c r="K23" s="41">
        <v>1737</v>
      </c>
      <c r="L23" s="41">
        <v>1606</v>
      </c>
      <c r="M23" s="41">
        <v>1894</v>
      </c>
      <c r="N23" s="41">
        <v>1753</v>
      </c>
      <c r="O23" s="41">
        <v>2115</v>
      </c>
      <c r="P23" s="41">
        <v>2306</v>
      </c>
      <c r="Q23" s="41">
        <v>2286</v>
      </c>
      <c r="R23" s="41">
        <v>2468</v>
      </c>
      <c r="S23" s="41">
        <v>1940</v>
      </c>
      <c r="T23" s="41">
        <v>1994</v>
      </c>
      <c r="U23" s="41">
        <v>2272</v>
      </c>
      <c r="V23" s="41">
        <v>2429</v>
      </c>
      <c r="W23" s="41">
        <v>2191</v>
      </c>
      <c r="X23" s="41">
        <v>2431</v>
      </c>
      <c r="Y23" s="41">
        <v>2207</v>
      </c>
      <c r="Z23" s="41">
        <v>1964</v>
      </c>
      <c r="AA23" s="41">
        <v>1906</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860</v>
      </c>
      <c r="K25" s="25">
        <v>1027</v>
      </c>
      <c r="L25" s="25">
        <v>1065</v>
      </c>
      <c r="M25" s="25">
        <v>977</v>
      </c>
      <c r="N25" s="25">
        <v>1044</v>
      </c>
      <c r="O25" s="25">
        <v>1034</v>
      </c>
      <c r="P25" s="25">
        <v>1205</v>
      </c>
      <c r="Q25" s="25">
        <v>1373</v>
      </c>
      <c r="R25" s="25">
        <v>1078</v>
      </c>
      <c r="S25" s="25">
        <v>1408</v>
      </c>
      <c r="T25" s="25">
        <v>1293</v>
      </c>
      <c r="U25" s="25">
        <v>1328</v>
      </c>
      <c r="V25" s="25">
        <v>1363</v>
      </c>
      <c r="W25" s="25">
        <v>1452</v>
      </c>
      <c r="X25" s="25">
        <v>1420</v>
      </c>
      <c r="Y25" s="25">
        <v>1412</v>
      </c>
      <c r="Z25" s="25">
        <v>1059</v>
      </c>
      <c r="AA25" s="25">
        <v>334</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860</v>
      </c>
      <c r="K26" s="41">
        <v>1027</v>
      </c>
      <c r="L26" s="41">
        <v>1065</v>
      </c>
      <c r="M26" s="41">
        <v>977</v>
      </c>
      <c r="N26" s="41">
        <v>1044</v>
      </c>
      <c r="O26" s="41">
        <v>1034</v>
      </c>
      <c r="P26" s="41">
        <v>1205</v>
      </c>
      <c r="Q26" s="41">
        <v>1373</v>
      </c>
      <c r="R26" s="41">
        <v>1078</v>
      </c>
      <c r="S26" s="41">
        <v>1408</v>
      </c>
      <c r="T26" s="41">
        <v>1293</v>
      </c>
      <c r="U26" s="41">
        <v>1328</v>
      </c>
      <c r="V26" s="41">
        <v>1363</v>
      </c>
      <c r="W26" s="41">
        <v>1452</v>
      </c>
      <c r="X26" s="41">
        <v>1420</v>
      </c>
      <c r="Y26" s="41">
        <v>1412</v>
      </c>
      <c r="Z26" s="41">
        <v>1059</v>
      </c>
      <c r="AA26" s="41">
        <v>334</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0">
      <colorScale>
        <cfvo type="min"/>
        <cfvo type="percentile" val="50"/>
        <cfvo type="max"/>
        <color rgb="FFE98BD7"/>
        <color rgb="FFD5007F"/>
        <color rgb="FF950054"/>
      </colorScale>
    </cfRule>
  </conditionalFormatting>
  <conditionalFormatting sqref="AI10">
    <cfRule type="cellIs" dxfId="322" priority="15" operator="greaterThan">
      <formula>95%</formula>
    </cfRule>
    <cfRule type="cellIs" dxfId="321" priority="16" operator="greaterThanOrEqual">
      <formula>90%</formula>
    </cfRule>
    <cfRule type="cellIs" dxfId="320" priority="17" operator="lessThan">
      <formula>89.99%</formula>
    </cfRule>
  </conditionalFormatting>
  <conditionalFormatting sqref="AI13">
    <cfRule type="cellIs" dxfId="319" priority="12" operator="greaterThan">
      <formula>95%</formula>
    </cfRule>
    <cfRule type="cellIs" dxfId="318" priority="13" operator="greaterThanOrEqual">
      <formula>90%</formula>
    </cfRule>
    <cfRule type="cellIs" dxfId="317" priority="14" operator="lessThan">
      <formula>89.99%</formula>
    </cfRule>
  </conditionalFormatting>
  <conditionalFormatting sqref="AI16">
    <cfRule type="cellIs" dxfId="316" priority="9" operator="greaterThan">
      <formula>95%</formula>
    </cfRule>
    <cfRule type="cellIs" dxfId="315" priority="10" operator="greaterThanOrEqual">
      <formula>90%</formula>
    </cfRule>
    <cfRule type="cellIs" dxfId="314" priority="11" operator="lessThan">
      <formula>89.99%</formula>
    </cfRule>
  </conditionalFormatting>
  <conditionalFormatting sqref="AI19">
    <cfRule type="cellIs" dxfId="313" priority="6" operator="greaterThan">
      <formula>95%</formula>
    </cfRule>
    <cfRule type="cellIs" dxfId="312" priority="7" operator="greaterThanOrEqual">
      <formula>90%</formula>
    </cfRule>
    <cfRule type="cellIs" dxfId="311" priority="8" operator="lessThan">
      <formula>89.99%</formula>
    </cfRule>
  </conditionalFormatting>
  <conditionalFormatting sqref="AI22">
    <cfRule type="cellIs" dxfId="310" priority="1" operator="greaterThanOrEqual">
      <formula>100%</formula>
    </cfRule>
    <cfRule type="cellIs" dxfId="309" priority="2" operator="lessThan">
      <formula>99.99%</formula>
    </cfRule>
  </conditionalFormatting>
  <conditionalFormatting sqref="AI25">
    <cfRule type="cellIs" dxfId="308" priority="3" operator="greaterThan">
      <formula>95%</formula>
    </cfRule>
    <cfRule type="cellIs" dxfId="307" priority="4" operator="greaterThanOrEqual">
      <formula>90%</formula>
    </cfRule>
    <cfRule type="cellIs" dxfId="306" priority="5" operator="lessThan">
      <formula>89.99%</formula>
    </cfRule>
  </conditionalFormatting>
  <dataValidations count="1">
    <dataValidation showDropDown="1" showInputMessage="1" showErrorMessage="1" sqref="C21 G19:G23 G10:G11 G16:G17 G13:G14 G25:G26" xr:uid="{388E7167-9884-4796-BC61-02373E75E6A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4446C-82B4-4062-9819-5D444D4C795C}">
  <sheetPr>
    <tabColor rgb="FF7030A0"/>
  </sheetPr>
  <dimension ref="A1:AU48"/>
  <sheetViews>
    <sheetView showGridLines="0" topLeftCell="U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32</v>
      </c>
      <c r="F2" s="113" t="s">
        <v>92</v>
      </c>
      <c r="G2" s="113"/>
      <c r="H2" s="22">
        <v>153251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104</v>
      </c>
      <c r="K10" s="25">
        <v>104</v>
      </c>
      <c r="L10" s="25">
        <v>87</v>
      </c>
      <c r="M10" s="25">
        <v>108</v>
      </c>
      <c r="N10" s="25">
        <v>89</v>
      </c>
      <c r="O10" s="25">
        <v>117</v>
      </c>
      <c r="P10" s="25">
        <v>112</v>
      </c>
      <c r="Q10" s="25">
        <v>112</v>
      </c>
      <c r="R10" s="25">
        <v>88</v>
      </c>
      <c r="S10" s="25">
        <v>117</v>
      </c>
      <c r="T10" s="25">
        <v>135</v>
      </c>
      <c r="U10" s="25">
        <v>107</v>
      </c>
      <c r="V10" s="25">
        <v>146</v>
      </c>
      <c r="W10" s="25">
        <v>138</v>
      </c>
      <c r="X10" s="25">
        <v>121</v>
      </c>
      <c r="Y10" s="25">
        <v>122</v>
      </c>
      <c r="Z10" s="25">
        <v>85</v>
      </c>
      <c r="AA10" s="25">
        <v>22</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104</v>
      </c>
      <c r="K11" s="41">
        <v>104</v>
      </c>
      <c r="L11" s="41">
        <v>87</v>
      </c>
      <c r="M11" s="41">
        <v>108</v>
      </c>
      <c r="N11" s="41">
        <v>89</v>
      </c>
      <c r="O11" s="41">
        <v>117</v>
      </c>
      <c r="P11" s="41">
        <v>112</v>
      </c>
      <c r="Q11" s="41">
        <v>112</v>
      </c>
      <c r="R11" s="41">
        <v>88</v>
      </c>
      <c r="S11" s="41">
        <v>117</v>
      </c>
      <c r="T11" s="41">
        <v>135</v>
      </c>
      <c r="U11" s="41">
        <v>107</v>
      </c>
      <c r="V11" s="41">
        <v>146</v>
      </c>
      <c r="W11" s="41">
        <v>138</v>
      </c>
      <c r="X11" s="41">
        <v>121</v>
      </c>
      <c r="Y11" s="41">
        <v>122</v>
      </c>
      <c r="Z11" s="41">
        <v>85</v>
      </c>
      <c r="AA11" s="41">
        <v>22</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1043</v>
      </c>
      <c r="K13" s="25">
        <v>1041</v>
      </c>
      <c r="L13" s="25">
        <v>877</v>
      </c>
      <c r="M13" s="25">
        <v>1077</v>
      </c>
      <c r="N13" s="25">
        <v>888</v>
      </c>
      <c r="O13" s="25">
        <v>1172</v>
      </c>
      <c r="P13" s="25">
        <v>1125</v>
      </c>
      <c r="Q13" s="25">
        <v>1125</v>
      </c>
      <c r="R13" s="25">
        <v>886</v>
      </c>
      <c r="S13" s="25">
        <v>1167</v>
      </c>
      <c r="T13" s="25">
        <v>1349</v>
      </c>
      <c r="U13" s="25">
        <v>1072</v>
      </c>
      <c r="V13" s="25">
        <v>1457</v>
      </c>
      <c r="W13" s="25">
        <v>1378</v>
      </c>
      <c r="X13" s="25">
        <v>1208</v>
      </c>
      <c r="Y13" s="25">
        <v>1216</v>
      </c>
      <c r="Z13" s="25">
        <v>835</v>
      </c>
      <c r="AA13" s="25">
        <v>217</v>
      </c>
      <c r="AB13" s="25">
        <v>0</v>
      </c>
      <c r="AC13" s="25">
        <v>0</v>
      </c>
      <c r="AD13" s="25">
        <v>0</v>
      </c>
      <c r="AE13" s="25"/>
      <c r="AF13" s="25"/>
      <c r="AG13" s="25"/>
      <c r="AH13" s="25"/>
      <c r="AI13" s="121">
        <f>IFERROR(SUM(I13:AH13)/SUM(I14:AH14),0)</f>
        <v>0.99578432393046734</v>
      </c>
    </row>
    <row r="14" spans="1:47" s="3" customFormat="1" ht="50.1" customHeight="1" x14ac:dyDescent="0.2">
      <c r="A14" s="132"/>
      <c r="B14" s="133"/>
      <c r="C14" s="128"/>
      <c r="D14" s="129"/>
      <c r="E14" s="128"/>
      <c r="F14" s="130"/>
      <c r="G14" s="131"/>
      <c r="H14" s="27" t="str">
        <f>'PANEL DE CONTROL DISTRITAL'!H13</f>
        <v>Número de trámites aplicados</v>
      </c>
      <c r="I14" s="41">
        <v>0</v>
      </c>
      <c r="J14" s="41">
        <v>1046</v>
      </c>
      <c r="K14" s="41">
        <v>1044</v>
      </c>
      <c r="L14" s="41">
        <v>877</v>
      </c>
      <c r="M14" s="41">
        <v>1080</v>
      </c>
      <c r="N14" s="41">
        <v>892</v>
      </c>
      <c r="O14" s="41">
        <v>1176</v>
      </c>
      <c r="P14" s="41">
        <v>1127</v>
      </c>
      <c r="Q14" s="41">
        <v>1128</v>
      </c>
      <c r="R14" s="41">
        <v>888</v>
      </c>
      <c r="S14" s="41">
        <v>1170</v>
      </c>
      <c r="T14" s="41">
        <v>1353</v>
      </c>
      <c r="U14" s="41">
        <v>1077</v>
      </c>
      <c r="V14" s="41">
        <v>1460</v>
      </c>
      <c r="W14" s="41">
        <v>1383</v>
      </c>
      <c r="X14" s="41">
        <v>1213</v>
      </c>
      <c r="Y14" s="41">
        <v>1227</v>
      </c>
      <c r="Z14" s="41">
        <v>850</v>
      </c>
      <c r="AA14" s="41">
        <v>223</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1</v>
      </c>
      <c r="N16" s="25">
        <v>0</v>
      </c>
      <c r="O16" s="25">
        <v>0</v>
      </c>
      <c r="P16" s="25">
        <v>1</v>
      </c>
      <c r="Q16" s="25">
        <v>1</v>
      </c>
      <c r="R16" s="25">
        <v>1</v>
      </c>
      <c r="S16" s="25">
        <v>1</v>
      </c>
      <c r="T16" s="25">
        <v>1</v>
      </c>
      <c r="U16" s="25">
        <v>1</v>
      </c>
      <c r="V16" s="25">
        <v>1</v>
      </c>
      <c r="W16" s="25">
        <v>1</v>
      </c>
      <c r="X16" s="25">
        <v>1</v>
      </c>
      <c r="Y16" s="25">
        <v>1</v>
      </c>
      <c r="Z16" s="25">
        <v>1</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1</v>
      </c>
      <c r="N17" s="41">
        <v>0</v>
      </c>
      <c r="O17" s="41">
        <v>0</v>
      </c>
      <c r="P17" s="41">
        <v>1</v>
      </c>
      <c r="Q17" s="41">
        <v>1</v>
      </c>
      <c r="R17" s="41">
        <v>1</v>
      </c>
      <c r="S17" s="41">
        <v>1</v>
      </c>
      <c r="T17" s="41">
        <v>1</v>
      </c>
      <c r="U17" s="41">
        <v>1</v>
      </c>
      <c r="V17" s="41">
        <v>1</v>
      </c>
      <c r="W17" s="41">
        <v>1</v>
      </c>
      <c r="X17" s="41">
        <v>1</v>
      </c>
      <c r="Y17" s="41">
        <v>1</v>
      </c>
      <c r="Z17" s="41">
        <v>1</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1112</v>
      </c>
      <c r="K19" s="25">
        <v>1279</v>
      </c>
      <c r="L19" s="25">
        <v>565</v>
      </c>
      <c r="M19" s="25">
        <v>1387</v>
      </c>
      <c r="N19" s="25">
        <v>823</v>
      </c>
      <c r="O19" s="25">
        <v>1140</v>
      </c>
      <c r="P19" s="25">
        <v>1167</v>
      </c>
      <c r="Q19" s="25">
        <v>1107</v>
      </c>
      <c r="R19" s="25">
        <v>1096</v>
      </c>
      <c r="S19" s="25">
        <v>838</v>
      </c>
      <c r="T19" s="25">
        <v>1099</v>
      </c>
      <c r="U19" s="25">
        <v>1118</v>
      </c>
      <c r="V19" s="25">
        <v>1617</v>
      </c>
      <c r="W19" s="25">
        <v>1177</v>
      </c>
      <c r="X19" s="25">
        <v>1605</v>
      </c>
      <c r="Y19" s="25">
        <v>1169</v>
      </c>
      <c r="Z19" s="25">
        <v>736</v>
      </c>
      <c r="AA19" s="25">
        <v>247</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1112</v>
      </c>
      <c r="K20" s="41">
        <v>1279</v>
      </c>
      <c r="L20" s="41">
        <v>565</v>
      </c>
      <c r="M20" s="41">
        <v>1387</v>
      </c>
      <c r="N20" s="41">
        <v>823</v>
      </c>
      <c r="O20" s="41">
        <v>1140</v>
      </c>
      <c r="P20" s="41">
        <v>1167</v>
      </c>
      <c r="Q20" s="41">
        <v>1107</v>
      </c>
      <c r="R20" s="41">
        <v>1096</v>
      </c>
      <c r="S20" s="41">
        <v>838</v>
      </c>
      <c r="T20" s="41">
        <v>1099</v>
      </c>
      <c r="U20" s="41">
        <v>1118</v>
      </c>
      <c r="V20" s="41">
        <v>1617</v>
      </c>
      <c r="W20" s="41">
        <v>1177</v>
      </c>
      <c r="X20" s="41">
        <v>1605</v>
      </c>
      <c r="Y20" s="41">
        <v>1169</v>
      </c>
      <c r="Z20" s="41">
        <v>736</v>
      </c>
      <c r="AA20" s="41">
        <v>247</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1697</v>
      </c>
      <c r="K22" s="25">
        <v>1846</v>
      </c>
      <c r="L22" s="25">
        <v>1471</v>
      </c>
      <c r="M22" s="25">
        <v>1997</v>
      </c>
      <c r="N22" s="25">
        <v>1671</v>
      </c>
      <c r="O22" s="25">
        <v>1818</v>
      </c>
      <c r="P22" s="25">
        <v>1865</v>
      </c>
      <c r="Q22" s="25">
        <v>1867</v>
      </c>
      <c r="R22" s="25">
        <v>2066</v>
      </c>
      <c r="S22" s="25">
        <v>1711</v>
      </c>
      <c r="T22" s="25">
        <v>1725</v>
      </c>
      <c r="U22" s="25">
        <v>1689</v>
      </c>
      <c r="V22" s="25">
        <v>2136</v>
      </c>
      <c r="W22" s="25">
        <v>2036</v>
      </c>
      <c r="X22" s="25">
        <v>2225</v>
      </c>
      <c r="Y22" s="25">
        <v>2007</v>
      </c>
      <c r="Z22" s="25">
        <v>1738</v>
      </c>
      <c r="AA22" s="25">
        <v>1675</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1697</v>
      </c>
      <c r="K23" s="41">
        <v>1846</v>
      </c>
      <c r="L23" s="41">
        <v>1471</v>
      </c>
      <c r="M23" s="41">
        <v>1997</v>
      </c>
      <c r="N23" s="41">
        <v>1671</v>
      </c>
      <c r="O23" s="41">
        <v>1818</v>
      </c>
      <c r="P23" s="41">
        <v>1865</v>
      </c>
      <c r="Q23" s="41">
        <v>1867</v>
      </c>
      <c r="R23" s="41">
        <v>2066</v>
      </c>
      <c r="S23" s="41">
        <v>1711</v>
      </c>
      <c r="T23" s="41">
        <v>1725</v>
      </c>
      <c r="U23" s="41">
        <v>1689</v>
      </c>
      <c r="V23" s="41">
        <v>2136</v>
      </c>
      <c r="W23" s="41">
        <v>2036</v>
      </c>
      <c r="X23" s="41">
        <v>2225</v>
      </c>
      <c r="Y23" s="41">
        <v>2007</v>
      </c>
      <c r="Z23" s="41">
        <v>1738</v>
      </c>
      <c r="AA23" s="41">
        <v>1675</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1201</v>
      </c>
      <c r="K25" s="25">
        <v>1130</v>
      </c>
      <c r="L25" s="25">
        <v>940</v>
      </c>
      <c r="M25" s="25">
        <v>861</v>
      </c>
      <c r="N25" s="25">
        <v>1149</v>
      </c>
      <c r="O25" s="25">
        <v>993</v>
      </c>
      <c r="P25" s="25">
        <v>1113</v>
      </c>
      <c r="Q25" s="25">
        <v>1105</v>
      </c>
      <c r="R25" s="25">
        <v>897</v>
      </c>
      <c r="S25" s="25">
        <v>1193</v>
      </c>
      <c r="T25" s="25">
        <v>1085</v>
      </c>
      <c r="U25" s="25">
        <v>1154</v>
      </c>
      <c r="V25" s="25">
        <v>1162</v>
      </c>
      <c r="W25" s="25">
        <v>1277</v>
      </c>
      <c r="X25" s="25">
        <v>1416</v>
      </c>
      <c r="Y25" s="25">
        <v>1387</v>
      </c>
      <c r="Z25" s="25">
        <v>997</v>
      </c>
      <c r="AA25" s="25">
        <v>310</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1201</v>
      </c>
      <c r="K26" s="41">
        <v>1130</v>
      </c>
      <c r="L26" s="41">
        <v>940</v>
      </c>
      <c r="M26" s="41">
        <v>861</v>
      </c>
      <c r="N26" s="41">
        <v>1149</v>
      </c>
      <c r="O26" s="41">
        <v>993</v>
      </c>
      <c r="P26" s="41">
        <v>1113</v>
      </c>
      <c r="Q26" s="41">
        <v>1105</v>
      </c>
      <c r="R26" s="41">
        <v>897</v>
      </c>
      <c r="S26" s="41">
        <v>1193</v>
      </c>
      <c r="T26" s="41">
        <v>1085</v>
      </c>
      <c r="U26" s="41">
        <v>1154</v>
      </c>
      <c r="V26" s="41">
        <v>1162</v>
      </c>
      <c r="W26" s="41">
        <v>1277</v>
      </c>
      <c r="X26" s="41">
        <v>1416</v>
      </c>
      <c r="Y26" s="41">
        <v>1387</v>
      </c>
      <c r="Z26" s="41">
        <v>997</v>
      </c>
      <c r="AA26" s="41">
        <v>310</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1">
      <colorScale>
        <cfvo type="min"/>
        <cfvo type="percentile" val="50"/>
        <cfvo type="max"/>
        <color rgb="FFE98BD7"/>
        <color rgb="FFD5007F"/>
        <color rgb="FF950054"/>
      </colorScale>
    </cfRule>
  </conditionalFormatting>
  <conditionalFormatting sqref="AI10">
    <cfRule type="cellIs" dxfId="305" priority="15" operator="greaterThan">
      <formula>95%</formula>
    </cfRule>
    <cfRule type="cellIs" dxfId="304" priority="16" operator="greaterThanOrEqual">
      <formula>90%</formula>
    </cfRule>
    <cfRule type="cellIs" dxfId="303" priority="17" operator="lessThan">
      <formula>89.99%</formula>
    </cfRule>
  </conditionalFormatting>
  <conditionalFormatting sqref="AI13">
    <cfRule type="cellIs" dxfId="302" priority="12" operator="greaterThan">
      <formula>95%</formula>
    </cfRule>
    <cfRule type="cellIs" dxfId="301" priority="13" operator="greaterThanOrEqual">
      <formula>90%</formula>
    </cfRule>
    <cfRule type="cellIs" dxfId="300" priority="14" operator="lessThan">
      <formula>89.99%</formula>
    </cfRule>
  </conditionalFormatting>
  <conditionalFormatting sqref="AI16">
    <cfRule type="cellIs" dxfId="299" priority="9" operator="greaterThan">
      <formula>95%</formula>
    </cfRule>
    <cfRule type="cellIs" dxfId="298" priority="10" operator="greaterThanOrEqual">
      <formula>90%</formula>
    </cfRule>
    <cfRule type="cellIs" dxfId="297" priority="11" operator="lessThan">
      <formula>89.99%</formula>
    </cfRule>
  </conditionalFormatting>
  <conditionalFormatting sqref="AI19">
    <cfRule type="cellIs" dxfId="296" priority="6" operator="greaterThan">
      <formula>95%</formula>
    </cfRule>
    <cfRule type="cellIs" dxfId="295" priority="7" operator="greaterThanOrEqual">
      <formula>90%</formula>
    </cfRule>
    <cfRule type="cellIs" dxfId="294" priority="8" operator="lessThan">
      <formula>89.99%</formula>
    </cfRule>
  </conditionalFormatting>
  <conditionalFormatting sqref="AI22">
    <cfRule type="cellIs" dxfId="293" priority="1" operator="greaterThanOrEqual">
      <formula>100%</formula>
    </cfRule>
    <cfRule type="cellIs" dxfId="292" priority="2" operator="lessThan">
      <formula>99.99%</formula>
    </cfRule>
  </conditionalFormatting>
  <conditionalFormatting sqref="AI25">
    <cfRule type="cellIs" dxfId="291" priority="3" operator="greaterThan">
      <formula>95%</formula>
    </cfRule>
    <cfRule type="cellIs" dxfId="290" priority="4" operator="greaterThanOrEqual">
      <formula>90%</formula>
    </cfRule>
    <cfRule type="cellIs" dxfId="289" priority="5" operator="lessThan">
      <formula>89.99%</formula>
    </cfRule>
  </conditionalFormatting>
  <dataValidations count="1">
    <dataValidation showDropDown="1" showInputMessage="1" showErrorMessage="1" sqref="C21 G19:G23 G10:G11 G16:G17 G13:G14 G25:G26" xr:uid="{A1237B58-AEA8-4A55-B4D0-162E0A031DA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14320-F976-45F0-999E-F895139E801E}">
  <sheetPr>
    <tabColor rgb="FFC00000"/>
  </sheetPr>
  <dimension ref="A1:AU48"/>
  <sheetViews>
    <sheetView showGridLines="0" topLeftCell="H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33</v>
      </c>
      <c r="F2" s="113" t="s">
        <v>92</v>
      </c>
      <c r="G2" s="113"/>
      <c r="H2" s="22">
        <v>153351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127</v>
      </c>
      <c r="K10" s="25">
        <v>122</v>
      </c>
      <c r="L10" s="25">
        <v>80</v>
      </c>
      <c r="M10" s="25">
        <v>119</v>
      </c>
      <c r="N10" s="25">
        <v>111</v>
      </c>
      <c r="O10" s="25">
        <v>138</v>
      </c>
      <c r="P10" s="25">
        <v>138</v>
      </c>
      <c r="Q10" s="25">
        <v>133</v>
      </c>
      <c r="R10" s="25">
        <v>104</v>
      </c>
      <c r="S10" s="25">
        <v>138</v>
      </c>
      <c r="T10" s="25">
        <v>139</v>
      </c>
      <c r="U10" s="25">
        <v>114</v>
      </c>
      <c r="V10" s="25">
        <v>149</v>
      </c>
      <c r="W10" s="25">
        <v>144</v>
      </c>
      <c r="X10" s="25">
        <v>135</v>
      </c>
      <c r="Y10" s="25">
        <v>133</v>
      </c>
      <c r="Z10" s="25">
        <v>82</v>
      </c>
      <c r="AA10" s="25">
        <v>28</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127</v>
      </c>
      <c r="K11" s="41">
        <v>122</v>
      </c>
      <c r="L11" s="41">
        <v>80</v>
      </c>
      <c r="M11" s="41">
        <v>119</v>
      </c>
      <c r="N11" s="41">
        <v>111</v>
      </c>
      <c r="O11" s="41">
        <v>138</v>
      </c>
      <c r="P11" s="41">
        <v>138</v>
      </c>
      <c r="Q11" s="41">
        <v>133</v>
      </c>
      <c r="R11" s="41">
        <v>104</v>
      </c>
      <c r="S11" s="41">
        <v>138</v>
      </c>
      <c r="T11" s="41">
        <v>139</v>
      </c>
      <c r="U11" s="41">
        <v>114</v>
      </c>
      <c r="V11" s="41">
        <v>149</v>
      </c>
      <c r="W11" s="41">
        <v>144</v>
      </c>
      <c r="X11" s="41">
        <v>135</v>
      </c>
      <c r="Y11" s="41">
        <v>133</v>
      </c>
      <c r="Z11" s="41">
        <v>82</v>
      </c>
      <c r="AA11" s="41">
        <v>28</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1274</v>
      </c>
      <c r="K13" s="25">
        <v>1221</v>
      </c>
      <c r="L13" s="25">
        <v>801</v>
      </c>
      <c r="M13" s="25">
        <v>1194</v>
      </c>
      <c r="N13" s="25">
        <v>1110</v>
      </c>
      <c r="O13" s="25">
        <v>1378</v>
      </c>
      <c r="P13" s="25">
        <v>1379</v>
      </c>
      <c r="Q13" s="25">
        <v>1334</v>
      </c>
      <c r="R13" s="25">
        <v>1040</v>
      </c>
      <c r="S13" s="25">
        <v>1377</v>
      </c>
      <c r="T13" s="25">
        <v>1391</v>
      </c>
      <c r="U13" s="25">
        <v>1141</v>
      </c>
      <c r="V13" s="25">
        <v>1490</v>
      </c>
      <c r="W13" s="25">
        <v>1440</v>
      </c>
      <c r="X13" s="25">
        <v>1353</v>
      </c>
      <c r="Y13" s="25">
        <v>1315</v>
      </c>
      <c r="Z13" s="25">
        <v>825</v>
      </c>
      <c r="AA13" s="25">
        <v>282</v>
      </c>
      <c r="AB13" s="25">
        <v>0</v>
      </c>
      <c r="AC13" s="25">
        <v>0</v>
      </c>
      <c r="AD13" s="25">
        <v>0</v>
      </c>
      <c r="AE13" s="25"/>
      <c r="AF13" s="25"/>
      <c r="AG13" s="25"/>
      <c r="AH13" s="25"/>
      <c r="AI13" s="121">
        <f>IFERROR(SUM(I13:AH13)/SUM(I14:AH14),0)</f>
        <v>0.99705717488789236</v>
      </c>
    </row>
    <row r="14" spans="1:47" s="3" customFormat="1" ht="50.1" customHeight="1" x14ac:dyDescent="0.2">
      <c r="A14" s="132"/>
      <c r="B14" s="133"/>
      <c r="C14" s="128"/>
      <c r="D14" s="129"/>
      <c r="E14" s="128"/>
      <c r="F14" s="130"/>
      <c r="G14" s="131"/>
      <c r="H14" s="27" t="str">
        <f>'PANEL DE CONTROL DISTRITAL'!H13</f>
        <v>Número de trámites aplicados</v>
      </c>
      <c r="I14" s="41">
        <v>0</v>
      </c>
      <c r="J14" s="41">
        <v>1279</v>
      </c>
      <c r="K14" s="41">
        <v>1223</v>
      </c>
      <c r="L14" s="41">
        <v>807</v>
      </c>
      <c r="M14" s="41">
        <v>1198</v>
      </c>
      <c r="N14" s="41">
        <v>1112</v>
      </c>
      <c r="O14" s="41">
        <v>1384</v>
      </c>
      <c r="P14" s="41">
        <v>1380</v>
      </c>
      <c r="Q14" s="41">
        <v>1335</v>
      </c>
      <c r="R14" s="41">
        <v>1045</v>
      </c>
      <c r="S14" s="41">
        <v>1381</v>
      </c>
      <c r="T14" s="41">
        <v>1393</v>
      </c>
      <c r="U14" s="41">
        <v>1143</v>
      </c>
      <c r="V14" s="41">
        <v>1495</v>
      </c>
      <c r="W14" s="41">
        <v>1446</v>
      </c>
      <c r="X14" s="41">
        <v>1358</v>
      </c>
      <c r="Y14" s="41">
        <v>1320</v>
      </c>
      <c r="Z14" s="41">
        <v>826</v>
      </c>
      <c r="AA14" s="41">
        <v>283</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0</v>
      </c>
      <c r="M16" s="25">
        <v>1</v>
      </c>
      <c r="N16" s="25">
        <v>0</v>
      </c>
      <c r="O16" s="25">
        <v>0</v>
      </c>
      <c r="P16" s="25">
        <v>1</v>
      </c>
      <c r="Q16" s="25">
        <v>1</v>
      </c>
      <c r="R16" s="25">
        <v>0</v>
      </c>
      <c r="S16" s="25">
        <v>1</v>
      </c>
      <c r="T16" s="25">
        <v>0</v>
      </c>
      <c r="U16" s="25">
        <v>0</v>
      </c>
      <c r="V16" s="25">
        <v>0</v>
      </c>
      <c r="W16" s="25">
        <v>0</v>
      </c>
      <c r="X16" s="25">
        <v>0</v>
      </c>
      <c r="Y16" s="25">
        <v>0</v>
      </c>
      <c r="Z16" s="25">
        <v>0</v>
      </c>
      <c r="AA16" s="25">
        <v>0</v>
      </c>
      <c r="AB16" s="25">
        <v>0</v>
      </c>
      <c r="AC16" s="25">
        <v>0</v>
      </c>
      <c r="AD16" s="25"/>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0</v>
      </c>
      <c r="M17" s="41">
        <v>1</v>
      </c>
      <c r="N17" s="41">
        <v>0</v>
      </c>
      <c r="O17" s="41">
        <v>0</v>
      </c>
      <c r="P17" s="41">
        <v>1</v>
      </c>
      <c r="Q17" s="41">
        <v>1</v>
      </c>
      <c r="R17" s="41">
        <v>0</v>
      </c>
      <c r="S17" s="41">
        <v>1</v>
      </c>
      <c r="T17" s="41">
        <v>0</v>
      </c>
      <c r="U17" s="41">
        <v>0</v>
      </c>
      <c r="V17" s="41">
        <v>0</v>
      </c>
      <c r="W17" s="41">
        <v>0</v>
      </c>
      <c r="X17" s="41">
        <v>0</v>
      </c>
      <c r="Y17" s="41">
        <v>0</v>
      </c>
      <c r="Z17" s="41">
        <v>0</v>
      </c>
      <c r="AA17" s="41">
        <v>0</v>
      </c>
      <c r="AB17" s="41">
        <v>0</v>
      </c>
      <c r="AC17" s="41">
        <v>0</v>
      </c>
      <c r="AD17" s="41"/>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1306</v>
      </c>
      <c r="K19" s="25">
        <v>1545</v>
      </c>
      <c r="L19" s="25">
        <v>638</v>
      </c>
      <c r="M19" s="25">
        <v>1331</v>
      </c>
      <c r="N19" s="25">
        <v>991</v>
      </c>
      <c r="O19" s="25">
        <v>1370</v>
      </c>
      <c r="P19" s="25">
        <v>1414</v>
      </c>
      <c r="Q19" s="25">
        <v>1362</v>
      </c>
      <c r="R19" s="25">
        <v>1253</v>
      </c>
      <c r="S19" s="25">
        <v>1126</v>
      </c>
      <c r="T19" s="25">
        <v>1055</v>
      </c>
      <c r="U19" s="25">
        <v>1726</v>
      </c>
      <c r="V19" s="25">
        <v>1204</v>
      </c>
      <c r="W19" s="25">
        <v>1464</v>
      </c>
      <c r="X19" s="25">
        <v>1648</v>
      </c>
      <c r="Y19" s="25">
        <v>1059</v>
      </c>
      <c r="Z19" s="25">
        <v>1034</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1306</v>
      </c>
      <c r="K20" s="41">
        <v>1545</v>
      </c>
      <c r="L20" s="41">
        <v>638</v>
      </c>
      <c r="M20" s="41">
        <v>1331</v>
      </c>
      <c r="N20" s="41">
        <v>991</v>
      </c>
      <c r="O20" s="41">
        <v>1370</v>
      </c>
      <c r="P20" s="41">
        <v>1414</v>
      </c>
      <c r="Q20" s="41">
        <v>1362</v>
      </c>
      <c r="R20" s="41">
        <v>1253</v>
      </c>
      <c r="S20" s="41">
        <v>1126</v>
      </c>
      <c r="T20" s="41">
        <v>1055</v>
      </c>
      <c r="U20" s="41">
        <v>1726</v>
      </c>
      <c r="V20" s="41">
        <v>1204</v>
      </c>
      <c r="W20" s="41">
        <v>1464</v>
      </c>
      <c r="X20" s="41">
        <v>1648</v>
      </c>
      <c r="Y20" s="41">
        <v>1059</v>
      </c>
      <c r="Z20" s="41">
        <v>1034</v>
      </c>
      <c r="AA20" s="41">
        <v>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1879</v>
      </c>
      <c r="K22" s="25">
        <v>2171</v>
      </c>
      <c r="L22" s="25">
        <v>1768</v>
      </c>
      <c r="M22" s="25">
        <v>2044</v>
      </c>
      <c r="N22" s="25">
        <v>1896</v>
      </c>
      <c r="O22" s="25">
        <v>2170</v>
      </c>
      <c r="P22" s="25">
        <v>2343</v>
      </c>
      <c r="Q22" s="25">
        <v>2378</v>
      </c>
      <c r="R22" s="25">
        <v>2702</v>
      </c>
      <c r="S22" s="25">
        <v>2188</v>
      </c>
      <c r="T22" s="25">
        <v>1986</v>
      </c>
      <c r="U22" s="25">
        <v>2465</v>
      </c>
      <c r="V22" s="25">
        <v>2411</v>
      </c>
      <c r="W22" s="25">
        <v>2451</v>
      </c>
      <c r="X22" s="25">
        <v>2757</v>
      </c>
      <c r="Y22" s="25">
        <v>2339</v>
      </c>
      <c r="Z22" s="25">
        <v>2222</v>
      </c>
      <c r="AA22" s="25">
        <v>1858</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1879</v>
      </c>
      <c r="K23" s="41">
        <v>2171</v>
      </c>
      <c r="L23" s="41">
        <v>1768</v>
      </c>
      <c r="M23" s="41">
        <v>2044</v>
      </c>
      <c r="N23" s="41">
        <v>1896</v>
      </c>
      <c r="O23" s="41">
        <v>2170</v>
      </c>
      <c r="P23" s="41">
        <v>2343</v>
      </c>
      <c r="Q23" s="41">
        <v>2378</v>
      </c>
      <c r="R23" s="41">
        <v>2702</v>
      </c>
      <c r="S23" s="41">
        <v>2188</v>
      </c>
      <c r="T23" s="41">
        <v>1986</v>
      </c>
      <c r="U23" s="41">
        <v>2465</v>
      </c>
      <c r="V23" s="41">
        <v>2411</v>
      </c>
      <c r="W23" s="41">
        <v>2451</v>
      </c>
      <c r="X23" s="41">
        <v>2757</v>
      </c>
      <c r="Y23" s="41">
        <v>2339</v>
      </c>
      <c r="Z23" s="41">
        <v>2222</v>
      </c>
      <c r="AA23" s="41">
        <v>1858</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1097</v>
      </c>
      <c r="K25" s="25">
        <v>1253</v>
      </c>
      <c r="L25" s="25">
        <v>1041</v>
      </c>
      <c r="M25" s="25">
        <v>1055</v>
      </c>
      <c r="N25" s="25">
        <v>1139</v>
      </c>
      <c r="O25" s="25">
        <v>1096</v>
      </c>
      <c r="P25" s="25">
        <v>1232</v>
      </c>
      <c r="Q25" s="25">
        <v>1327</v>
      </c>
      <c r="R25" s="25">
        <v>929</v>
      </c>
      <c r="S25" s="25">
        <v>1640</v>
      </c>
      <c r="T25" s="25">
        <v>1257</v>
      </c>
      <c r="U25" s="25">
        <v>1247</v>
      </c>
      <c r="V25" s="25">
        <v>1244</v>
      </c>
      <c r="W25" s="25">
        <v>1424</v>
      </c>
      <c r="X25" s="25">
        <v>1342</v>
      </c>
      <c r="Y25" s="25">
        <v>1477</v>
      </c>
      <c r="Z25" s="25">
        <v>1135</v>
      </c>
      <c r="AA25" s="25">
        <v>364</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1097</v>
      </c>
      <c r="K26" s="41">
        <v>1253</v>
      </c>
      <c r="L26" s="41">
        <v>1041</v>
      </c>
      <c r="M26" s="41">
        <v>1055</v>
      </c>
      <c r="N26" s="41">
        <v>1139</v>
      </c>
      <c r="O26" s="41">
        <v>1096</v>
      </c>
      <c r="P26" s="41">
        <v>1232</v>
      </c>
      <c r="Q26" s="41">
        <v>1327</v>
      </c>
      <c r="R26" s="41">
        <v>929</v>
      </c>
      <c r="S26" s="41">
        <v>1640</v>
      </c>
      <c r="T26" s="41">
        <v>1257</v>
      </c>
      <c r="U26" s="41">
        <v>1247</v>
      </c>
      <c r="V26" s="41">
        <v>1244</v>
      </c>
      <c r="W26" s="41">
        <v>1424</v>
      </c>
      <c r="X26" s="41">
        <v>1342</v>
      </c>
      <c r="Y26" s="41">
        <v>1477</v>
      </c>
      <c r="Z26" s="41">
        <v>1135</v>
      </c>
      <c r="AA26" s="41">
        <v>364</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2">
      <colorScale>
        <cfvo type="min"/>
        <cfvo type="percentile" val="50"/>
        <cfvo type="max"/>
        <color rgb="FFE98BD7"/>
        <color rgb="FFD5007F"/>
        <color rgb="FF950054"/>
      </colorScale>
    </cfRule>
  </conditionalFormatting>
  <conditionalFormatting sqref="AI10">
    <cfRule type="cellIs" dxfId="288" priority="15" operator="greaterThan">
      <formula>95%</formula>
    </cfRule>
    <cfRule type="cellIs" dxfId="287" priority="16" operator="greaterThanOrEqual">
      <formula>90%</formula>
    </cfRule>
    <cfRule type="cellIs" dxfId="286" priority="17" operator="lessThan">
      <formula>89.99%</formula>
    </cfRule>
  </conditionalFormatting>
  <conditionalFormatting sqref="AI13">
    <cfRule type="cellIs" dxfId="285" priority="12" operator="greaterThan">
      <formula>95%</formula>
    </cfRule>
    <cfRule type="cellIs" dxfId="284" priority="13" operator="greaterThanOrEqual">
      <formula>90%</formula>
    </cfRule>
    <cfRule type="cellIs" dxfId="283" priority="14" operator="lessThan">
      <formula>89.99%</formula>
    </cfRule>
  </conditionalFormatting>
  <conditionalFormatting sqref="AI16">
    <cfRule type="cellIs" dxfId="282" priority="9" operator="greaterThan">
      <formula>95%</formula>
    </cfRule>
    <cfRule type="cellIs" dxfId="281" priority="10" operator="greaterThanOrEqual">
      <formula>90%</formula>
    </cfRule>
    <cfRule type="cellIs" dxfId="280" priority="11" operator="lessThan">
      <formula>89.99%</formula>
    </cfRule>
  </conditionalFormatting>
  <conditionalFormatting sqref="AI19">
    <cfRule type="cellIs" dxfId="279" priority="6" operator="greaterThan">
      <formula>95%</formula>
    </cfRule>
    <cfRule type="cellIs" dxfId="278" priority="7" operator="greaterThanOrEqual">
      <formula>90%</formula>
    </cfRule>
    <cfRule type="cellIs" dxfId="277" priority="8" operator="lessThan">
      <formula>89.99%</formula>
    </cfRule>
  </conditionalFormatting>
  <conditionalFormatting sqref="AI22">
    <cfRule type="cellIs" dxfId="276" priority="1" operator="greaterThanOrEqual">
      <formula>100%</formula>
    </cfRule>
    <cfRule type="cellIs" dxfId="275" priority="2" operator="lessThan">
      <formula>99.99%</formula>
    </cfRule>
  </conditionalFormatting>
  <conditionalFormatting sqref="AI25">
    <cfRule type="cellIs" dxfId="274" priority="3" operator="greaterThan">
      <formula>95%</formula>
    </cfRule>
    <cfRule type="cellIs" dxfId="273" priority="4" operator="greaterThanOrEqual">
      <formula>90%</formula>
    </cfRule>
    <cfRule type="cellIs" dxfId="272" priority="5" operator="lessThan">
      <formula>89.99%</formula>
    </cfRule>
  </conditionalFormatting>
  <dataValidations count="1">
    <dataValidation showDropDown="1" showInputMessage="1" showErrorMessage="1" sqref="C21 G19:G23 G10:G11 G16:G17 G13:G14 G25:G26" xr:uid="{2ED90308-4A57-4A75-9018-A11E05C2B2F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26B3-E8C9-4CCE-8B20-597CE87F2D6D}">
  <sheetPr>
    <tabColor rgb="FFFFC000"/>
  </sheetPr>
  <dimension ref="A1:AU48"/>
  <sheetViews>
    <sheetView showGridLines="0" topLeftCell="M1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34</v>
      </c>
      <c r="F2" s="113" t="s">
        <v>92</v>
      </c>
      <c r="G2" s="113"/>
      <c r="H2" s="22">
        <v>153451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86</v>
      </c>
      <c r="K10" s="25">
        <v>81</v>
      </c>
      <c r="L10" s="25">
        <v>51</v>
      </c>
      <c r="M10" s="25">
        <v>88</v>
      </c>
      <c r="N10" s="25">
        <v>83</v>
      </c>
      <c r="O10" s="25">
        <v>103</v>
      </c>
      <c r="P10" s="25">
        <v>99</v>
      </c>
      <c r="Q10" s="25">
        <v>92</v>
      </c>
      <c r="R10" s="25">
        <v>74</v>
      </c>
      <c r="S10" s="25">
        <v>64</v>
      </c>
      <c r="T10" s="25">
        <v>78</v>
      </c>
      <c r="U10" s="25">
        <v>70</v>
      </c>
      <c r="V10" s="25">
        <v>102</v>
      </c>
      <c r="W10" s="25">
        <v>104</v>
      </c>
      <c r="X10" s="25">
        <v>100</v>
      </c>
      <c r="Y10" s="25">
        <v>99</v>
      </c>
      <c r="Z10" s="25">
        <v>69</v>
      </c>
      <c r="AA10" s="25">
        <v>19</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86</v>
      </c>
      <c r="K11" s="41">
        <v>81</v>
      </c>
      <c r="L11" s="41">
        <v>51</v>
      </c>
      <c r="M11" s="41">
        <v>88</v>
      </c>
      <c r="N11" s="41">
        <v>83</v>
      </c>
      <c r="O11" s="41">
        <v>103</v>
      </c>
      <c r="P11" s="41">
        <v>99</v>
      </c>
      <c r="Q11" s="41">
        <v>92</v>
      </c>
      <c r="R11" s="41">
        <v>74</v>
      </c>
      <c r="S11" s="41">
        <v>64</v>
      </c>
      <c r="T11" s="41">
        <v>78</v>
      </c>
      <c r="U11" s="41">
        <v>70</v>
      </c>
      <c r="V11" s="41">
        <v>102</v>
      </c>
      <c r="W11" s="41">
        <v>104</v>
      </c>
      <c r="X11" s="41">
        <v>100</v>
      </c>
      <c r="Y11" s="41">
        <v>99</v>
      </c>
      <c r="Z11" s="41">
        <v>69</v>
      </c>
      <c r="AA11" s="41">
        <v>19</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860</v>
      </c>
      <c r="K13" s="25">
        <v>814</v>
      </c>
      <c r="L13" s="25">
        <v>557</v>
      </c>
      <c r="M13" s="25">
        <v>879</v>
      </c>
      <c r="N13" s="25">
        <v>836</v>
      </c>
      <c r="O13" s="25">
        <v>1011</v>
      </c>
      <c r="P13" s="25">
        <v>987</v>
      </c>
      <c r="Q13" s="25">
        <v>926</v>
      </c>
      <c r="R13" s="25">
        <v>743</v>
      </c>
      <c r="S13" s="25">
        <v>644</v>
      </c>
      <c r="T13" s="25">
        <v>779</v>
      </c>
      <c r="U13" s="25">
        <v>699</v>
      </c>
      <c r="V13" s="25">
        <v>1020</v>
      </c>
      <c r="W13" s="25">
        <v>1040</v>
      </c>
      <c r="X13" s="25">
        <v>1008</v>
      </c>
      <c r="Y13" s="25">
        <v>996</v>
      </c>
      <c r="Z13" s="25">
        <v>696</v>
      </c>
      <c r="AA13" s="25">
        <v>198</v>
      </c>
      <c r="AB13" s="25">
        <v>0</v>
      </c>
      <c r="AC13" s="25">
        <v>0</v>
      </c>
      <c r="AD13" s="25">
        <v>0</v>
      </c>
      <c r="AE13" s="25"/>
      <c r="AF13" s="25"/>
      <c r="AG13" s="25"/>
      <c r="AH13" s="25"/>
      <c r="AI13" s="121">
        <f>IFERROR(SUM(I13:AH13)/SUM(I14:AH14),0)</f>
        <v>0.99769131527127042</v>
      </c>
    </row>
    <row r="14" spans="1:47" s="3" customFormat="1" ht="50.1" customHeight="1" x14ac:dyDescent="0.2">
      <c r="A14" s="132"/>
      <c r="B14" s="133"/>
      <c r="C14" s="128"/>
      <c r="D14" s="129"/>
      <c r="E14" s="128"/>
      <c r="F14" s="130"/>
      <c r="G14" s="131"/>
      <c r="H14" s="27" t="str">
        <f>'PANEL DE CONTROL DISTRITAL'!H13</f>
        <v>Número de trámites aplicados</v>
      </c>
      <c r="I14" s="41">
        <v>0</v>
      </c>
      <c r="J14" s="41">
        <v>864</v>
      </c>
      <c r="K14" s="41">
        <v>817</v>
      </c>
      <c r="L14" s="41">
        <v>559</v>
      </c>
      <c r="M14" s="41">
        <v>880</v>
      </c>
      <c r="N14" s="41">
        <v>836</v>
      </c>
      <c r="O14" s="41">
        <v>1013</v>
      </c>
      <c r="P14" s="41">
        <v>990</v>
      </c>
      <c r="Q14" s="41">
        <v>928</v>
      </c>
      <c r="R14" s="41">
        <v>745</v>
      </c>
      <c r="S14" s="41">
        <v>644</v>
      </c>
      <c r="T14" s="41">
        <v>782</v>
      </c>
      <c r="U14" s="41">
        <v>701</v>
      </c>
      <c r="V14" s="41">
        <v>1021</v>
      </c>
      <c r="W14" s="41">
        <v>1044</v>
      </c>
      <c r="X14" s="41">
        <v>1009</v>
      </c>
      <c r="Y14" s="41">
        <v>998</v>
      </c>
      <c r="Z14" s="41">
        <v>698</v>
      </c>
      <c r="AA14" s="41">
        <v>198</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1</v>
      </c>
      <c r="K16" s="25">
        <v>1</v>
      </c>
      <c r="L16" s="25">
        <v>1</v>
      </c>
      <c r="M16" s="25">
        <v>2</v>
      </c>
      <c r="N16" s="25">
        <v>0</v>
      </c>
      <c r="O16" s="25">
        <v>0</v>
      </c>
      <c r="P16" s="25">
        <v>1</v>
      </c>
      <c r="Q16" s="25">
        <v>0</v>
      </c>
      <c r="R16" s="25">
        <v>0</v>
      </c>
      <c r="S16" s="25">
        <v>4</v>
      </c>
      <c r="T16" s="25">
        <v>4</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1</v>
      </c>
      <c r="K17" s="41">
        <v>1</v>
      </c>
      <c r="L17" s="41">
        <v>1</v>
      </c>
      <c r="M17" s="41">
        <v>2</v>
      </c>
      <c r="N17" s="41">
        <v>0</v>
      </c>
      <c r="O17" s="41">
        <v>0</v>
      </c>
      <c r="P17" s="41">
        <v>1</v>
      </c>
      <c r="Q17" s="41">
        <v>0</v>
      </c>
      <c r="R17" s="41">
        <v>0</v>
      </c>
      <c r="S17" s="41">
        <v>4</v>
      </c>
      <c r="T17" s="41">
        <v>4</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999</v>
      </c>
      <c r="K19" s="25">
        <v>1002</v>
      </c>
      <c r="L19" s="25">
        <v>496</v>
      </c>
      <c r="M19" s="25">
        <v>923</v>
      </c>
      <c r="N19" s="25">
        <v>715</v>
      </c>
      <c r="O19" s="25">
        <v>981</v>
      </c>
      <c r="P19" s="25">
        <v>1057</v>
      </c>
      <c r="Q19" s="25">
        <v>932</v>
      </c>
      <c r="R19" s="25">
        <v>913</v>
      </c>
      <c r="S19" s="25">
        <v>643</v>
      </c>
      <c r="T19" s="25">
        <v>522</v>
      </c>
      <c r="U19" s="25">
        <v>682</v>
      </c>
      <c r="V19" s="25">
        <v>1104</v>
      </c>
      <c r="W19" s="25">
        <v>834</v>
      </c>
      <c r="X19" s="25">
        <v>1253</v>
      </c>
      <c r="Y19" s="25">
        <v>970</v>
      </c>
      <c r="Z19" s="25">
        <v>590</v>
      </c>
      <c r="AA19" s="25">
        <v>180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999</v>
      </c>
      <c r="K20" s="41">
        <v>1002</v>
      </c>
      <c r="L20" s="41">
        <v>496</v>
      </c>
      <c r="M20" s="41">
        <v>923</v>
      </c>
      <c r="N20" s="41">
        <v>715</v>
      </c>
      <c r="O20" s="41">
        <v>981</v>
      </c>
      <c r="P20" s="41">
        <v>1057</v>
      </c>
      <c r="Q20" s="41">
        <v>932</v>
      </c>
      <c r="R20" s="41">
        <v>913</v>
      </c>
      <c r="S20" s="41">
        <v>643</v>
      </c>
      <c r="T20" s="41">
        <v>522</v>
      </c>
      <c r="U20" s="41">
        <v>682</v>
      </c>
      <c r="V20" s="41">
        <v>1104</v>
      </c>
      <c r="W20" s="41">
        <v>834</v>
      </c>
      <c r="X20" s="41">
        <v>1253</v>
      </c>
      <c r="Y20" s="41">
        <v>970</v>
      </c>
      <c r="Z20" s="41">
        <v>590</v>
      </c>
      <c r="AA20" s="41">
        <v>180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1718</v>
      </c>
      <c r="K22" s="25">
        <v>1818</v>
      </c>
      <c r="L22" s="25">
        <v>1539</v>
      </c>
      <c r="M22" s="25">
        <v>1737</v>
      </c>
      <c r="N22" s="25">
        <v>1657</v>
      </c>
      <c r="O22" s="25">
        <v>1775</v>
      </c>
      <c r="P22" s="25">
        <v>1906</v>
      </c>
      <c r="Q22" s="25">
        <v>1000</v>
      </c>
      <c r="R22" s="25">
        <v>2033</v>
      </c>
      <c r="S22" s="25">
        <v>1588</v>
      </c>
      <c r="T22" s="25">
        <v>1349</v>
      </c>
      <c r="U22" s="25">
        <v>1348</v>
      </c>
      <c r="V22" s="25">
        <v>731</v>
      </c>
      <c r="W22" s="25">
        <v>1695</v>
      </c>
      <c r="X22" s="25">
        <v>1952</v>
      </c>
      <c r="Y22" s="25">
        <v>1861</v>
      </c>
      <c r="Z22" s="25">
        <v>1682</v>
      </c>
      <c r="AA22" s="25">
        <v>1584</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1718</v>
      </c>
      <c r="K23" s="41">
        <v>1818</v>
      </c>
      <c r="L23" s="41">
        <v>1539</v>
      </c>
      <c r="M23" s="41">
        <v>1737</v>
      </c>
      <c r="N23" s="41">
        <v>1657</v>
      </c>
      <c r="O23" s="41">
        <v>1775</v>
      </c>
      <c r="P23" s="41">
        <v>1906</v>
      </c>
      <c r="Q23" s="41">
        <v>1000</v>
      </c>
      <c r="R23" s="41">
        <v>2033</v>
      </c>
      <c r="S23" s="41">
        <v>1588</v>
      </c>
      <c r="T23" s="41">
        <v>1349</v>
      </c>
      <c r="U23" s="41">
        <v>1348</v>
      </c>
      <c r="V23" s="41">
        <v>731</v>
      </c>
      <c r="W23" s="41">
        <v>1695</v>
      </c>
      <c r="X23" s="41">
        <v>1952</v>
      </c>
      <c r="Y23" s="41">
        <v>1861</v>
      </c>
      <c r="Z23" s="41">
        <v>1682</v>
      </c>
      <c r="AA23" s="41">
        <v>1584</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975</v>
      </c>
      <c r="K25" s="25">
        <v>902</v>
      </c>
      <c r="L25" s="25">
        <v>775</v>
      </c>
      <c r="M25" s="25">
        <v>725</v>
      </c>
      <c r="N25" s="25">
        <v>795</v>
      </c>
      <c r="O25" s="25">
        <v>863</v>
      </c>
      <c r="P25" s="25">
        <v>914</v>
      </c>
      <c r="Q25" s="25">
        <v>1000</v>
      </c>
      <c r="R25" s="25">
        <v>718</v>
      </c>
      <c r="S25" s="25">
        <v>1088</v>
      </c>
      <c r="T25" s="25">
        <v>761</v>
      </c>
      <c r="U25" s="25">
        <v>683</v>
      </c>
      <c r="V25" s="25">
        <v>731</v>
      </c>
      <c r="W25" s="25">
        <v>852</v>
      </c>
      <c r="X25" s="25">
        <v>996</v>
      </c>
      <c r="Y25" s="25">
        <v>1061</v>
      </c>
      <c r="Z25" s="25">
        <v>757</v>
      </c>
      <c r="AA25" s="25">
        <v>278</v>
      </c>
      <c r="AB25" s="25">
        <v>0</v>
      </c>
      <c r="AC25" s="25">
        <v>0</v>
      </c>
      <c r="AD25" s="25">
        <v>0</v>
      </c>
      <c r="AE25" s="25"/>
      <c r="AF25" s="25"/>
      <c r="AG25" s="25"/>
      <c r="AH25" s="25"/>
      <c r="AI25" s="121">
        <f>IFERROR(SUM(I25:AH25)/SUM(I26:AH26),0)</f>
        <v>0.99912675488681402</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977</v>
      </c>
      <c r="K26" s="41">
        <v>902</v>
      </c>
      <c r="L26" s="41">
        <v>775</v>
      </c>
      <c r="M26" s="41">
        <v>726</v>
      </c>
      <c r="N26" s="41">
        <v>795</v>
      </c>
      <c r="O26" s="41">
        <v>864</v>
      </c>
      <c r="P26" s="41">
        <v>916</v>
      </c>
      <c r="Q26" s="41">
        <v>1001</v>
      </c>
      <c r="R26" s="41">
        <v>720</v>
      </c>
      <c r="S26" s="41">
        <v>1088</v>
      </c>
      <c r="T26" s="41">
        <v>761</v>
      </c>
      <c r="U26" s="41">
        <v>684</v>
      </c>
      <c r="V26" s="41">
        <v>734</v>
      </c>
      <c r="W26" s="41">
        <v>852</v>
      </c>
      <c r="X26" s="41">
        <v>996</v>
      </c>
      <c r="Y26" s="41">
        <v>1061</v>
      </c>
      <c r="Z26" s="41">
        <v>757</v>
      </c>
      <c r="AA26" s="41">
        <v>278</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3">
      <colorScale>
        <cfvo type="min"/>
        <cfvo type="percentile" val="50"/>
        <cfvo type="max"/>
        <color rgb="FFE98BD7"/>
        <color rgb="FFD5007F"/>
        <color rgb="FF950054"/>
      </colorScale>
    </cfRule>
  </conditionalFormatting>
  <conditionalFormatting sqref="AI10">
    <cfRule type="cellIs" dxfId="271" priority="15" operator="greaterThan">
      <formula>95%</formula>
    </cfRule>
    <cfRule type="cellIs" dxfId="270" priority="16" operator="greaterThanOrEqual">
      <formula>90%</formula>
    </cfRule>
    <cfRule type="cellIs" dxfId="269" priority="17" operator="lessThan">
      <formula>89.99%</formula>
    </cfRule>
  </conditionalFormatting>
  <conditionalFormatting sqref="AI13">
    <cfRule type="cellIs" dxfId="268" priority="12" operator="greaterThan">
      <formula>95%</formula>
    </cfRule>
    <cfRule type="cellIs" dxfId="267" priority="13" operator="greaterThanOrEqual">
      <formula>90%</formula>
    </cfRule>
    <cfRule type="cellIs" dxfId="266" priority="14" operator="lessThan">
      <formula>89.99%</formula>
    </cfRule>
  </conditionalFormatting>
  <conditionalFormatting sqref="AI16">
    <cfRule type="cellIs" dxfId="265" priority="9" operator="greaterThan">
      <formula>95%</formula>
    </cfRule>
    <cfRule type="cellIs" dxfId="264" priority="10" operator="greaterThanOrEqual">
      <formula>90%</formula>
    </cfRule>
    <cfRule type="cellIs" dxfId="263" priority="11" operator="lessThan">
      <formula>89.99%</formula>
    </cfRule>
  </conditionalFormatting>
  <conditionalFormatting sqref="AI19">
    <cfRule type="cellIs" dxfId="262" priority="6" operator="greaterThan">
      <formula>95%</formula>
    </cfRule>
    <cfRule type="cellIs" dxfId="261" priority="7" operator="greaterThanOrEqual">
      <formula>90%</formula>
    </cfRule>
    <cfRule type="cellIs" dxfId="260" priority="8" operator="lessThan">
      <formula>89.99%</formula>
    </cfRule>
  </conditionalFormatting>
  <conditionalFormatting sqref="AI22">
    <cfRule type="cellIs" dxfId="259" priority="1" operator="greaterThanOrEqual">
      <formula>100%</formula>
    </cfRule>
    <cfRule type="cellIs" dxfId="258" priority="2" operator="lessThan">
      <formula>99.99%</formula>
    </cfRule>
  </conditionalFormatting>
  <conditionalFormatting sqref="AI25">
    <cfRule type="cellIs" dxfId="257" priority="3" operator="greaterThan">
      <formula>95%</formula>
    </cfRule>
    <cfRule type="cellIs" dxfId="256" priority="4" operator="greaterThanOrEqual">
      <formula>90%</formula>
    </cfRule>
    <cfRule type="cellIs" dxfId="255" priority="5" operator="lessThan">
      <formula>89.99%</formula>
    </cfRule>
  </conditionalFormatting>
  <dataValidations count="1">
    <dataValidation showDropDown="1" showInputMessage="1" showErrorMessage="1" sqref="C21 G19:G23 G10:G11 G16:G17 G13:G14 G25:G26" xr:uid="{4A6E343E-35DF-4263-9716-5F8A0001E41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7EA0-CC46-4C5E-BA17-395226031373}">
  <sheetPr>
    <tabColor rgb="FF972958"/>
  </sheetPr>
  <dimension ref="A1:AU48"/>
  <sheetViews>
    <sheetView showGridLines="0" topLeftCell="X13"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35</v>
      </c>
      <c r="F2" s="113" t="s">
        <v>92</v>
      </c>
      <c r="G2" s="113"/>
      <c r="H2" s="22">
        <v>153551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60</v>
      </c>
      <c r="K10" s="25">
        <v>63</v>
      </c>
      <c r="L10" s="25">
        <v>43</v>
      </c>
      <c r="M10" s="25">
        <v>54</v>
      </c>
      <c r="N10" s="25">
        <v>47</v>
      </c>
      <c r="O10" s="25">
        <v>62</v>
      </c>
      <c r="P10" s="25">
        <v>60</v>
      </c>
      <c r="Q10" s="25">
        <v>59</v>
      </c>
      <c r="R10" s="25">
        <v>38</v>
      </c>
      <c r="S10" s="25">
        <v>59</v>
      </c>
      <c r="T10" s="25">
        <v>70</v>
      </c>
      <c r="U10" s="25">
        <v>53</v>
      </c>
      <c r="V10" s="25">
        <v>65</v>
      </c>
      <c r="W10" s="25">
        <v>76</v>
      </c>
      <c r="X10" s="25">
        <v>69</v>
      </c>
      <c r="Y10" s="25">
        <v>63</v>
      </c>
      <c r="Z10" s="25">
        <v>48</v>
      </c>
      <c r="AA10" s="25">
        <v>14</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60</v>
      </c>
      <c r="K11" s="41">
        <v>63</v>
      </c>
      <c r="L11" s="41">
        <v>43</v>
      </c>
      <c r="M11" s="41">
        <v>54</v>
      </c>
      <c r="N11" s="41">
        <v>47</v>
      </c>
      <c r="O11" s="41">
        <v>62</v>
      </c>
      <c r="P11" s="41">
        <v>60</v>
      </c>
      <c r="Q11" s="41">
        <v>59</v>
      </c>
      <c r="R11" s="41">
        <v>38</v>
      </c>
      <c r="S11" s="41">
        <v>59</v>
      </c>
      <c r="T11" s="41">
        <v>70</v>
      </c>
      <c r="U11" s="41">
        <v>53</v>
      </c>
      <c r="V11" s="41">
        <v>65</v>
      </c>
      <c r="W11" s="41">
        <v>76</v>
      </c>
      <c r="X11" s="41">
        <v>69</v>
      </c>
      <c r="Y11" s="41">
        <v>63</v>
      </c>
      <c r="Z11" s="41">
        <v>48</v>
      </c>
      <c r="AA11" s="41">
        <v>14</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597</v>
      </c>
      <c r="K13" s="25">
        <v>630</v>
      </c>
      <c r="L13" s="25">
        <v>431</v>
      </c>
      <c r="M13" s="25">
        <v>541</v>
      </c>
      <c r="N13" s="25">
        <v>473</v>
      </c>
      <c r="O13" s="25">
        <v>617</v>
      </c>
      <c r="P13" s="25">
        <v>595</v>
      </c>
      <c r="Q13" s="25">
        <v>592</v>
      </c>
      <c r="R13" s="25">
        <v>379</v>
      </c>
      <c r="S13" s="25">
        <v>583</v>
      </c>
      <c r="T13" s="25">
        <v>697</v>
      </c>
      <c r="U13" s="25">
        <v>524</v>
      </c>
      <c r="V13" s="25">
        <v>644</v>
      </c>
      <c r="W13" s="25">
        <v>760</v>
      </c>
      <c r="X13" s="25">
        <v>689</v>
      </c>
      <c r="Y13" s="25">
        <v>630</v>
      </c>
      <c r="Z13" s="25">
        <v>472</v>
      </c>
      <c r="AA13" s="25">
        <v>126</v>
      </c>
      <c r="AB13" s="25">
        <v>0</v>
      </c>
      <c r="AC13" s="25">
        <v>0</v>
      </c>
      <c r="AD13" s="25">
        <v>0</v>
      </c>
      <c r="AE13" s="25"/>
      <c r="AF13" s="25"/>
      <c r="AG13" s="25"/>
      <c r="AH13" s="25"/>
      <c r="AI13" s="121">
        <f>IFERROR(SUM(I13:AH13)/SUM(I14:AH14),0)</f>
        <v>0.99481658692185004</v>
      </c>
    </row>
    <row r="14" spans="1:47" s="3" customFormat="1" ht="50.1" customHeight="1" x14ac:dyDescent="0.2">
      <c r="A14" s="132"/>
      <c r="B14" s="133"/>
      <c r="C14" s="128"/>
      <c r="D14" s="129"/>
      <c r="E14" s="128"/>
      <c r="F14" s="130"/>
      <c r="G14" s="131"/>
      <c r="H14" s="27" t="str">
        <f>'PANEL DE CONTROL DISTRITAL'!H13</f>
        <v>Número de trámites aplicados</v>
      </c>
      <c r="I14" s="41">
        <v>0</v>
      </c>
      <c r="J14" s="41">
        <v>598</v>
      </c>
      <c r="K14" s="41">
        <v>630</v>
      </c>
      <c r="L14" s="41">
        <v>432</v>
      </c>
      <c r="M14" s="41">
        <v>543</v>
      </c>
      <c r="N14" s="41">
        <v>476</v>
      </c>
      <c r="O14" s="41">
        <v>620</v>
      </c>
      <c r="P14" s="41">
        <v>597</v>
      </c>
      <c r="Q14" s="41">
        <v>595</v>
      </c>
      <c r="R14" s="41">
        <v>381</v>
      </c>
      <c r="S14" s="41">
        <v>587</v>
      </c>
      <c r="T14" s="41">
        <v>700</v>
      </c>
      <c r="U14" s="41">
        <v>526</v>
      </c>
      <c r="V14" s="41">
        <v>647</v>
      </c>
      <c r="W14" s="41">
        <v>760</v>
      </c>
      <c r="X14" s="41">
        <v>691</v>
      </c>
      <c r="Y14" s="41">
        <v>632</v>
      </c>
      <c r="Z14" s="41">
        <v>481</v>
      </c>
      <c r="AA14" s="41">
        <v>136</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596</v>
      </c>
      <c r="K19" s="25">
        <v>718</v>
      </c>
      <c r="L19" s="25">
        <v>247</v>
      </c>
      <c r="M19" s="25">
        <v>714</v>
      </c>
      <c r="N19" s="25">
        <v>409</v>
      </c>
      <c r="O19" s="25">
        <v>694</v>
      </c>
      <c r="P19" s="25">
        <v>610</v>
      </c>
      <c r="Q19" s="25">
        <v>607</v>
      </c>
      <c r="R19" s="25">
        <v>532</v>
      </c>
      <c r="S19" s="25">
        <v>331</v>
      </c>
      <c r="T19" s="25">
        <v>618</v>
      </c>
      <c r="U19" s="25">
        <v>583</v>
      </c>
      <c r="V19" s="25">
        <v>642</v>
      </c>
      <c r="W19" s="25">
        <v>671</v>
      </c>
      <c r="X19" s="25">
        <v>418</v>
      </c>
      <c r="Y19" s="25">
        <v>1088</v>
      </c>
      <c r="Z19" s="25">
        <v>441</v>
      </c>
      <c r="AA19" s="25">
        <v>137</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596</v>
      </c>
      <c r="K20" s="41">
        <v>718</v>
      </c>
      <c r="L20" s="41">
        <v>247</v>
      </c>
      <c r="M20" s="41">
        <v>714</v>
      </c>
      <c r="N20" s="41">
        <v>409</v>
      </c>
      <c r="O20" s="41">
        <v>694</v>
      </c>
      <c r="P20" s="41">
        <v>610</v>
      </c>
      <c r="Q20" s="41">
        <v>607</v>
      </c>
      <c r="R20" s="41">
        <v>532</v>
      </c>
      <c r="S20" s="41">
        <v>331</v>
      </c>
      <c r="T20" s="41">
        <v>618</v>
      </c>
      <c r="U20" s="41">
        <v>583</v>
      </c>
      <c r="V20" s="41">
        <v>642</v>
      </c>
      <c r="W20" s="41">
        <v>671</v>
      </c>
      <c r="X20" s="41">
        <v>418</v>
      </c>
      <c r="Y20" s="41">
        <v>1088</v>
      </c>
      <c r="Z20" s="41">
        <v>441</v>
      </c>
      <c r="AA20" s="41">
        <v>137</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963</v>
      </c>
      <c r="K22" s="25">
        <v>1109</v>
      </c>
      <c r="L22" s="25">
        <v>807</v>
      </c>
      <c r="M22" s="25">
        <v>1063</v>
      </c>
      <c r="N22" s="25">
        <v>893</v>
      </c>
      <c r="O22" s="25">
        <v>1048</v>
      </c>
      <c r="P22" s="25">
        <v>1107</v>
      </c>
      <c r="Q22" s="25">
        <v>1159</v>
      </c>
      <c r="R22" s="25">
        <v>1280</v>
      </c>
      <c r="S22" s="25">
        <v>936</v>
      </c>
      <c r="T22" s="25">
        <v>1015</v>
      </c>
      <c r="U22" s="25">
        <v>1031</v>
      </c>
      <c r="V22" s="25">
        <v>1103</v>
      </c>
      <c r="W22" s="25">
        <v>1168</v>
      </c>
      <c r="X22" s="25">
        <v>942</v>
      </c>
      <c r="Y22" s="25">
        <v>1221</v>
      </c>
      <c r="Z22" s="25">
        <v>1138</v>
      </c>
      <c r="AA22" s="25">
        <v>1098</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963</v>
      </c>
      <c r="K23" s="41">
        <v>1109</v>
      </c>
      <c r="L23" s="41">
        <v>807</v>
      </c>
      <c r="M23" s="41">
        <v>1063</v>
      </c>
      <c r="N23" s="41">
        <v>893</v>
      </c>
      <c r="O23" s="41">
        <v>1048</v>
      </c>
      <c r="P23" s="41">
        <v>1107</v>
      </c>
      <c r="Q23" s="41">
        <v>1159</v>
      </c>
      <c r="R23" s="41">
        <v>1280</v>
      </c>
      <c r="S23" s="41">
        <v>936</v>
      </c>
      <c r="T23" s="41">
        <v>1015</v>
      </c>
      <c r="U23" s="41">
        <v>1031</v>
      </c>
      <c r="V23" s="41">
        <v>1103</v>
      </c>
      <c r="W23" s="41">
        <v>1168</v>
      </c>
      <c r="X23" s="41">
        <v>942</v>
      </c>
      <c r="Y23" s="41">
        <v>1221</v>
      </c>
      <c r="Z23" s="41">
        <v>1138</v>
      </c>
      <c r="AA23" s="41">
        <v>1098</v>
      </c>
      <c r="AB23" s="41">
        <v>0</v>
      </c>
      <c r="AC23" s="41">
        <v>0</v>
      </c>
      <c r="AD23" s="41">
        <v>0</v>
      </c>
      <c r="AE23" s="41"/>
      <c r="AF23" s="41"/>
      <c r="AG23" s="41"/>
      <c r="AH23" s="41"/>
      <c r="AI23" s="121"/>
    </row>
    <row r="24" spans="1:47" s="4" customFormat="1" ht="15"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603</v>
      </c>
      <c r="K25" s="25">
        <v>572</v>
      </c>
      <c r="L25" s="25">
        <v>549</v>
      </c>
      <c r="M25" s="25">
        <v>458</v>
      </c>
      <c r="N25" s="25">
        <v>579</v>
      </c>
      <c r="O25" s="25">
        <v>539</v>
      </c>
      <c r="P25" s="25">
        <v>544</v>
      </c>
      <c r="Q25" s="25">
        <v>555</v>
      </c>
      <c r="R25" s="25">
        <v>410</v>
      </c>
      <c r="S25" s="25">
        <v>674</v>
      </c>
      <c r="T25" s="25">
        <v>539</v>
      </c>
      <c r="U25" s="25">
        <v>567</v>
      </c>
      <c r="V25" s="25">
        <v>565</v>
      </c>
      <c r="W25" s="25">
        <v>606</v>
      </c>
      <c r="X25" s="25">
        <v>644</v>
      </c>
      <c r="Y25" s="25">
        <v>809</v>
      </c>
      <c r="Z25" s="25">
        <v>524</v>
      </c>
      <c r="AA25" s="25">
        <v>177</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603</v>
      </c>
      <c r="K26" s="41">
        <v>572</v>
      </c>
      <c r="L26" s="41">
        <v>549</v>
      </c>
      <c r="M26" s="41">
        <v>458</v>
      </c>
      <c r="N26" s="41">
        <v>579</v>
      </c>
      <c r="O26" s="41">
        <v>539</v>
      </c>
      <c r="P26" s="41">
        <v>544</v>
      </c>
      <c r="Q26" s="41">
        <v>555</v>
      </c>
      <c r="R26" s="41">
        <v>410</v>
      </c>
      <c r="S26" s="41">
        <v>674</v>
      </c>
      <c r="T26" s="41">
        <v>539</v>
      </c>
      <c r="U26" s="41">
        <v>567</v>
      </c>
      <c r="V26" s="41">
        <v>565</v>
      </c>
      <c r="W26" s="41">
        <v>606</v>
      </c>
      <c r="X26" s="41">
        <v>644</v>
      </c>
      <c r="Y26" s="41">
        <v>809</v>
      </c>
      <c r="Z26" s="41">
        <v>524</v>
      </c>
      <c r="AA26" s="41">
        <v>177</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28.5"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4">
      <colorScale>
        <cfvo type="min"/>
        <cfvo type="percentile" val="50"/>
        <cfvo type="max"/>
        <color rgb="FFE98BD7"/>
        <color rgb="FFD5007F"/>
        <color rgb="FF950054"/>
      </colorScale>
    </cfRule>
  </conditionalFormatting>
  <conditionalFormatting sqref="AI10">
    <cfRule type="cellIs" dxfId="254" priority="15" operator="greaterThan">
      <formula>95%</formula>
    </cfRule>
    <cfRule type="cellIs" dxfId="253" priority="16" operator="greaterThanOrEqual">
      <formula>90%</formula>
    </cfRule>
    <cfRule type="cellIs" dxfId="252" priority="17" operator="lessThan">
      <formula>89.99%</formula>
    </cfRule>
  </conditionalFormatting>
  <conditionalFormatting sqref="AI13">
    <cfRule type="cellIs" dxfId="251" priority="12" operator="greaterThan">
      <formula>95%</formula>
    </cfRule>
    <cfRule type="cellIs" dxfId="250" priority="13" operator="greaterThanOrEqual">
      <formula>90%</formula>
    </cfRule>
    <cfRule type="cellIs" dxfId="249" priority="14" operator="lessThan">
      <formula>89.99%</formula>
    </cfRule>
  </conditionalFormatting>
  <conditionalFormatting sqref="AI16">
    <cfRule type="cellIs" dxfId="248" priority="9" operator="greaterThan">
      <formula>95%</formula>
    </cfRule>
    <cfRule type="cellIs" dxfId="247" priority="10" operator="greaterThanOrEqual">
      <formula>90%</formula>
    </cfRule>
    <cfRule type="cellIs" dxfId="246" priority="11" operator="lessThan">
      <formula>89.99%</formula>
    </cfRule>
  </conditionalFormatting>
  <conditionalFormatting sqref="AI19">
    <cfRule type="cellIs" dxfId="245" priority="6" operator="greaterThan">
      <formula>95%</formula>
    </cfRule>
    <cfRule type="cellIs" dxfId="244" priority="7" operator="greaterThanOrEqual">
      <formula>90%</formula>
    </cfRule>
    <cfRule type="cellIs" dxfId="243" priority="8" operator="lessThan">
      <formula>89.99%</formula>
    </cfRule>
  </conditionalFormatting>
  <conditionalFormatting sqref="AI22">
    <cfRule type="cellIs" dxfId="242" priority="1" operator="greaterThanOrEqual">
      <formula>100%</formula>
    </cfRule>
    <cfRule type="cellIs" dxfId="241" priority="2" operator="lessThan">
      <formula>99.99%</formula>
    </cfRule>
  </conditionalFormatting>
  <conditionalFormatting sqref="AI25">
    <cfRule type="cellIs" dxfId="240" priority="3" operator="greaterThan">
      <formula>95%</formula>
    </cfRule>
    <cfRule type="cellIs" dxfId="239" priority="4" operator="greaterThanOrEqual">
      <formula>90%</formula>
    </cfRule>
    <cfRule type="cellIs" dxfId="238" priority="5" operator="lessThan">
      <formula>89.99%</formula>
    </cfRule>
  </conditionalFormatting>
  <dataValidations count="1">
    <dataValidation showDropDown="1" showInputMessage="1" showErrorMessage="1" sqref="C21 G19:G23 G10:G11 G16:G17 G13:G14 G25:G26" xr:uid="{7008B326-1444-4DDA-8BC5-78F2AA4FF20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D315-96DA-41F9-9982-39589C180EC5}">
  <sheetPr>
    <tabColor rgb="FF972958"/>
  </sheetPr>
  <dimension ref="A1:AU48"/>
  <sheetViews>
    <sheetView showGridLines="0" topLeftCell="U22"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35</v>
      </c>
      <c r="F2" s="113" t="s">
        <v>92</v>
      </c>
      <c r="G2" s="113"/>
      <c r="H2" s="22">
        <v>153552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54</v>
      </c>
      <c r="K10" s="25">
        <v>51</v>
      </c>
      <c r="L10" s="25">
        <v>43</v>
      </c>
      <c r="M10" s="25">
        <v>50</v>
      </c>
      <c r="N10" s="25">
        <v>48</v>
      </c>
      <c r="O10" s="25">
        <v>57</v>
      </c>
      <c r="P10" s="25">
        <v>58</v>
      </c>
      <c r="Q10" s="25">
        <v>61</v>
      </c>
      <c r="R10" s="25">
        <v>43</v>
      </c>
      <c r="S10" s="25">
        <v>59</v>
      </c>
      <c r="T10" s="25">
        <v>69</v>
      </c>
      <c r="U10" s="25">
        <v>53</v>
      </c>
      <c r="V10" s="25">
        <v>76</v>
      </c>
      <c r="W10" s="25">
        <v>70</v>
      </c>
      <c r="X10" s="25">
        <v>65</v>
      </c>
      <c r="Y10" s="25">
        <v>67</v>
      </c>
      <c r="Z10" s="25">
        <v>42</v>
      </c>
      <c r="AA10" s="25">
        <v>14</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54</v>
      </c>
      <c r="K11" s="41">
        <v>51</v>
      </c>
      <c r="L11" s="41">
        <v>43</v>
      </c>
      <c r="M11" s="41">
        <v>50</v>
      </c>
      <c r="N11" s="41">
        <v>48</v>
      </c>
      <c r="O11" s="41">
        <v>57</v>
      </c>
      <c r="P11" s="41">
        <v>58</v>
      </c>
      <c r="Q11" s="41">
        <v>61</v>
      </c>
      <c r="R11" s="41">
        <v>43</v>
      </c>
      <c r="S11" s="41">
        <v>59</v>
      </c>
      <c r="T11" s="41">
        <v>69</v>
      </c>
      <c r="U11" s="41">
        <v>53</v>
      </c>
      <c r="V11" s="41">
        <v>76</v>
      </c>
      <c r="W11" s="41">
        <v>70</v>
      </c>
      <c r="X11" s="41">
        <v>65</v>
      </c>
      <c r="Y11" s="41">
        <v>67</v>
      </c>
      <c r="Z11" s="41">
        <v>42</v>
      </c>
      <c r="AA11" s="41">
        <v>14</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534</v>
      </c>
      <c r="K13" s="25">
        <v>506</v>
      </c>
      <c r="L13" s="25">
        <v>431</v>
      </c>
      <c r="M13" s="25">
        <v>500</v>
      </c>
      <c r="N13" s="25">
        <v>480</v>
      </c>
      <c r="O13" s="25">
        <v>571</v>
      </c>
      <c r="P13" s="25">
        <v>579</v>
      </c>
      <c r="Q13" s="25">
        <v>608</v>
      </c>
      <c r="R13" s="25">
        <v>431</v>
      </c>
      <c r="S13" s="25">
        <v>593</v>
      </c>
      <c r="T13" s="25">
        <v>689</v>
      </c>
      <c r="U13" s="25">
        <v>532</v>
      </c>
      <c r="V13" s="25">
        <v>759</v>
      </c>
      <c r="W13" s="25">
        <v>701</v>
      </c>
      <c r="X13" s="25">
        <v>653</v>
      </c>
      <c r="Y13" s="25">
        <v>674</v>
      </c>
      <c r="Z13" s="25">
        <v>420</v>
      </c>
      <c r="AA13" s="25">
        <v>148</v>
      </c>
      <c r="AB13" s="25">
        <v>0</v>
      </c>
      <c r="AC13" s="25">
        <v>0</v>
      </c>
      <c r="AD13" s="25">
        <v>0</v>
      </c>
      <c r="AE13" s="25"/>
      <c r="AF13" s="25"/>
      <c r="AG13" s="25"/>
      <c r="AH13" s="25"/>
      <c r="AI13" s="121">
        <f>IFERROR(SUM(I13:AH13)/SUM(I14:AH14),0)</f>
        <v>0.99776218085647439</v>
      </c>
    </row>
    <row r="14" spans="1:47" s="3" customFormat="1" ht="50.1" customHeight="1" x14ac:dyDescent="0.2">
      <c r="A14" s="132"/>
      <c r="B14" s="133"/>
      <c r="C14" s="128"/>
      <c r="D14" s="129"/>
      <c r="E14" s="128"/>
      <c r="F14" s="130"/>
      <c r="G14" s="131"/>
      <c r="H14" s="27" t="str">
        <f>'PANEL DE CONTROL DISTRITAL'!H13</f>
        <v>Número de trámites aplicados</v>
      </c>
      <c r="I14" s="41">
        <v>0</v>
      </c>
      <c r="J14" s="41">
        <v>537</v>
      </c>
      <c r="K14" s="41">
        <v>509</v>
      </c>
      <c r="L14" s="41">
        <v>432</v>
      </c>
      <c r="M14" s="41">
        <v>501</v>
      </c>
      <c r="N14" s="41">
        <v>483</v>
      </c>
      <c r="O14" s="41">
        <v>572</v>
      </c>
      <c r="P14" s="41">
        <v>580</v>
      </c>
      <c r="Q14" s="41">
        <v>608</v>
      </c>
      <c r="R14" s="41">
        <v>432</v>
      </c>
      <c r="S14" s="41">
        <v>594</v>
      </c>
      <c r="T14" s="41">
        <v>690</v>
      </c>
      <c r="U14" s="41">
        <v>534</v>
      </c>
      <c r="V14" s="41">
        <v>761</v>
      </c>
      <c r="W14" s="41">
        <v>701</v>
      </c>
      <c r="X14" s="41">
        <v>653</v>
      </c>
      <c r="Y14" s="41">
        <v>675</v>
      </c>
      <c r="Z14" s="41">
        <v>421</v>
      </c>
      <c r="AA14" s="41">
        <v>148</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609</v>
      </c>
      <c r="K19" s="25">
        <v>615</v>
      </c>
      <c r="L19" s="25">
        <v>309</v>
      </c>
      <c r="M19" s="25">
        <v>635</v>
      </c>
      <c r="N19" s="25">
        <v>395</v>
      </c>
      <c r="O19" s="25">
        <v>600</v>
      </c>
      <c r="P19" s="25">
        <v>578</v>
      </c>
      <c r="Q19" s="25">
        <v>569</v>
      </c>
      <c r="R19" s="25">
        <v>608</v>
      </c>
      <c r="S19" s="25">
        <v>480</v>
      </c>
      <c r="T19" s="25">
        <v>448</v>
      </c>
      <c r="U19" s="25">
        <v>685</v>
      </c>
      <c r="V19" s="25">
        <v>741</v>
      </c>
      <c r="W19" s="25">
        <v>473</v>
      </c>
      <c r="X19" s="25">
        <v>362</v>
      </c>
      <c r="Y19" s="25">
        <v>1239</v>
      </c>
      <c r="Z19" s="25">
        <v>402</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609</v>
      </c>
      <c r="K20" s="41">
        <v>615</v>
      </c>
      <c r="L20" s="41">
        <v>309</v>
      </c>
      <c r="M20" s="41">
        <v>635</v>
      </c>
      <c r="N20" s="41">
        <v>395</v>
      </c>
      <c r="O20" s="41">
        <v>600</v>
      </c>
      <c r="P20" s="41">
        <v>578</v>
      </c>
      <c r="Q20" s="41">
        <v>569</v>
      </c>
      <c r="R20" s="41">
        <v>608</v>
      </c>
      <c r="S20" s="41">
        <v>480</v>
      </c>
      <c r="T20" s="41">
        <v>448</v>
      </c>
      <c r="U20" s="41">
        <v>685</v>
      </c>
      <c r="V20" s="41">
        <v>741</v>
      </c>
      <c r="W20" s="41">
        <v>473</v>
      </c>
      <c r="X20" s="41">
        <v>362</v>
      </c>
      <c r="Y20" s="41">
        <v>1239</v>
      </c>
      <c r="Z20" s="41">
        <v>402</v>
      </c>
      <c r="AA20" s="41">
        <v>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977</v>
      </c>
      <c r="K22" s="25">
        <v>1004</v>
      </c>
      <c r="L22" s="25">
        <v>791</v>
      </c>
      <c r="M22" s="25">
        <v>1003</v>
      </c>
      <c r="N22" s="25">
        <v>878</v>
      </c>
      <c r="O22" s="25">
        <v>1005</v>
      </c>
      <c r="P22" s="25">
        <v>1013</v>
      </c>
      <c r="Q22" s="25">
        <v>1031</v>
      </c>
      <c r="R22" s="25">
        <v>1212</v>
      </c>
      <c r="S22" s="25">
        <v>1004</v>
      </c>
      <c r="T22" s="25">
        <v>882</v>
      </c>
      <c r="U22" s="25">
        <v>1034</v>
      </c>
      <c r="V22" s="25">
        <v>1180</v>
      </c>
      <c r="W22" s="25">
        <v>953</v>
      </c>
      <c r="X22" s="25">
        <v>638</v>
      </c>
      <c r="Y22" s="25">
        <v>1187</v>
      </c>
      <c r="Z22" s="25">
        <v>1046</v>
      </c>
      <c r="AA22" s="25">
        <v>837</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977</v>
      </c>
      <c r="K23" s="41">
        <v>1004</v>
      </c>
      <c r="L23" s="41">
        <v>791</v>
      </c>
      <c r="M23" s="41">
        <v>1003</v>
      </c>
      <c r="N23" s="41">
        <v>878</v>
      </c>
      <c r="O23" s="41">
        <v>1005</v>
      </c>
      <c r="P23" s="41">
        <v>1013</v>
      </c>
      <c r="Q23" s="41">
        <v>1031</v>
      </c>
      <c r="R23" s="41">
        <v>1212</v>
      </c>
      <c r="S23" s="41">
        <v>1004</v>
      </c>
      <c r="T23" s="41">
        <v>882</v>
      </c>
      <c r="U23" s="41">
        <v>1034</v>
      </c>
      <c r="V23" s="41">
        <v>1180</v>
      </c>
      <c r="W23" s="41">
        <v>953</v>
      </c>
      <c r="X23" s="41">
        <v>638</v>
      </c>
      <c r="Y23" s="41">
        <v>1187</v>
      </c>
      <c r="Z23" s="41">
        <v>1046</v>
      </c>
      <c r="AA23" s="41">
        <v>837</v>
      </c>
      <c r="AB23" s="41">
        <v>0</v>
      </c>
      <c r="AC23" s="41">
        <v>0</v>
      </c>
      <c r="AD23" s="41">
        <v>0</v>
      </c>
      <c r="AE23" s="41"/>
      <c r="AF23" s="41"/>
      <c r="AG23" s="41"/>
      <c r="AH23" s="41"/>
      <c r="AI23" s="121"/>
    </row>
    <row r="24" spans="1:47" s="4" customFormat="1" ht="15"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576</v>
      </c>
      <c r="K25" s="25">
        <v>588</v>
      </c>
      <c r="L25" s="25">
        <v>522</v>
      </c>
      <c r="M25" s="25">
        <v>423</v>
      </c>
      <c r="N25" s="25">
        <v>520</v>
      </c>
      <c r="O25" s="25">
        <v>473</v>
      </c>
      <c r="P25" s="25">
        <v>562</v>
      </c>
      <c r="Q25" s="25">
        <v>551</v>
      </c>
      <c r="R25" s="25">
        <v>427</v>
      </c>
      <c r="S25" s="25">
        <v>688</v>
      </c>
      <c r="T25" s="25">
        <v>570</v>
      </c>
      <c r="U25" s="25">
        <v>533</v>
      </c>
      <c r="V25" s="25">
        <v>584</v>
      </c>
      <c r="W25" s="25">
        <v>700</v>
      </c>
      <c r="X25" s="25">
        <v>677</v>
      </c>
      <c r="Y25" s="25">
        <v>690</v>
      </c>
      <c r="Z25" s="25">
        <v>540</v>
      </c>
      <c r="AA25" s="25">
        <v>209</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576</v>
      </c>
      <c r="K26" s="41">
        <v>588</v>
      </c>
      <c r="L26" s="41">
        <v>522</v>
      </c>
      <c r="M26" s="41">
        <v>423</v>
      </c>
      <c r="N26" s="41">
        <v>520</v>
      </c>
      <c r="O26" s="41">
        <v>473</v>
      </c>
      <c r="P26" s="41">
        <v>562</v>
      </c>
      <c r="Q26" s="41">
        <v>551</v>
      </c>
      <c r="R26" s="41">
        <v>427</v>
      </c>
      <c r="S26" s="41">
        <v>688</v>
      </c>
      <c r="T26" s="41">
        <v>570</v>
      </c>
      <c r="U26" s="41">
        <v>533</v>
      </c>
      <c r="V26" s="41">
        <v>584</v>
      </c>
      <c r="W26" s="41">
        <v>700</v>
      </c>
      <c r="X26" s="41">
        <v>677</v>
      </c>
      <c r="Y26" s="41">
        <v>690</v>
      </c>
      <c r="Z26" s="41">
        <v>540</v>
      </c>
      <c r="AA26" s="41">
        <v>209</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28.5"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5">
      <colorScale>
        <cfvo type="min"/>
        <cfvo type="percentile" val="50"/>
        <cfvo type="max"/>
        <color rgb="FFE98BD7"/>
        <color rgb="FFD5007F"/>
        <color rgb="FF950054"/>
      </colorScale>
    </cfRule>
  </conditionalFormatting>
  <conditionalFormatting sqref="AI10">
    <cfRule type="cellIs" dxfId="237" priority="15" operator="greaterThan">
      <formula>95%</formula>
    </cfRule>
    <cfRule type="cellIs" dxfId="236" priority="16" operator="greaterThanOrEqual">
      <formula>90%</formula>
    </cfRule>
    <cfRule type="cellIs" dxfId="235" priority="17" operator="lessThan">
      <formula>89.99%</formula>
    </cfRule>
  </conditionalFormatting>
  <conditionalFormatting sqref="AI13">
    <cfRule type="cellIs" dxfId="234" priority="12" operator="greaterThan">
      <formula>95%</formula>
    </cfRule>
    <cfRule type="cellIs" dxfId="233" priority="13" operator="greaterThanOrEqual">
      <formula>90%</formula>
    </cfRule>
    <cfRule type="cellIs" dxfId="232" priority="14" operator="lessThan">
      <formula>89.99%</formula>
    </cfRule>
  </conditionalFormatting>
  <conditionalFormatting sqref="AI16">
    <cfRule type="cellIs" dxfId="231" priority="9" operator="greaterThan">
      <formula>95%</formula>
    </cfRule>
    <cfRule type="cellIs" dxfId="230" priority="10" operator="greaterThanOrEqual">
      <formula>90%</formula>
    </cfRule>
    <cfRule type="cellIs" dxfId="229" priority="11" operator="lessThan">
      <formula>89.99%</formula>
    </cfRule>
  </conditionalFormatting>
  <conditionalFormatting sqref="AI19">
    <cfRule type="cellIs" dxfId="228" priority="6" operator="greaterThan">
      <formula>95%</formula>
    </cfRule>
    <cfRule type="cellIs" dxfId="227" priority="7" operator="greaterThanOrEqual">
      <formula>90%</formula>
    </cfRule>
    <cfRule type="cellIs" dxfId="226" priority="8" operator="lessThan">
      <formula>89.99%</formula>
    </cfRule>
  </conditionalFormatting>
  <conditionalFormatting sqref="AI22">
    <cfRule type="cellIs" dxfId="225" priority="1" operator="greaterThanOrEqual">
      <formula>100%</formula>
    </cfRule>
    <cfRule type="cellIs" dxfId="224" priority="2" operator="lessThan">
      <formula>99.99%</formula>
    </cfRule>
  </conditionalFormatting>
  <conditionalFormatting sqref="AI25">
    <cfRule type="cellIs" dxfId="223" priority="3" operator="greaterThan">
      <formula>95%</formula>
    </cfRule>
    <cfRule type="cellIs" dxfId="222" priority="4" operator="greaterThanOrEqual">
      <formula>90%</formula>
    </cfRule>
    <cfRule type="cellIs" dxfId="221" priority="5" operator="lessThan">
      <formula>89.99%</formula>
    </cfRule>
  </conditionalFormatting>
  <dataValidations count="1">
    <dataValidation showDropDown="1" showInputMessage="1" showErrorMessage="1" sqref="C21 G19:G23 G10:G11 G16:G17 G13:G14 G25:G26" xr:uid="{8A4B803E-3471-48B3-A279-D806F23AA7E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78EA-BA6E-481E-8B18-78BAEFE49C1C}">
  <sheetPr>
    <tabColor rgb="FF972958"/>
  </sheetPr>
  <dimension ref="A1:AU48"/>
  <sheetViews>
    <sheetView showGridLines="0" topLeftCell="V1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35</v>
      </c>
      <c r="F2" s="113" t="s">
        <v>92</v>
      </c>
      <c r="G2" s="113"/>
      <c r="H2" s="22">
        <v>153553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17</v>
      </c>
      <c r="K10" s="25">
        <v>18</v>
      </c>
      <c r="L10" s="25">
        <v>9</v>
      </c>
      <c r="M10" s="25">
        <v>20</v>
      </c>
      <c r="N10" s="25">
        <v>22</v>
      </c>
      <c r="O10" s="25">
        <v>25</v>
      </c>
      <c r="P10" s="25">
        <v>31</v>
      </c>
      <c r="Q10" s="25">
        <v>14</v>
      </c>
      <c r="R10" s="25">
        <v>28</v>
      </c>
      <c r="S10" s="25">
        <v>31</v>
      </c>
      <c r="T10" s="25">
        <v>23</v>
      </c>
      <c r="U10" s="25">
        <v>29</v>
      </c>
      <c r="V10" s="25">
        <v>27</v>
      </c>
      <c r="W10" s="25">
        <v>33</v>
      </c>
      <c r="X10" s="25">
        <v>29</v>
      </c>
      <c r="Y10" s="25">
        <v>16</v>
      </c>
      <c r="Z10" s="25">
        <v>11</v>
      </c>
      <c r="AA10" s="25">
        <v>1</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17</v>
      </c>
      <c r="K11" s="41">
        <v>18</v>
      </c>
      <c r="L11" s="41">
        <v>9</v>
      </c>
      <c r="M11" s="41">
        <v>20</v>
      </c>
      <c r="N11" s="41">
        <v>22</v>
      </c>
      <c r="O11" s="41">
        <v>25</v>
      </c>
      <c r="P11" s="41">
        <v>31</v>
      </c>
      <c r="Q11" s="41">
        <v>14</v>
      </c>
      <c r="R11" s="41">
        <v>28</v>
      </c>
      <c r="S11" s="41">
        <v>31</v>
      </c>
      <c r="T11" s="41">
        <v>23</v>
      </c>
      <c r="U11" s="41">
        <v>29</v>
      </c>
      <c r="V11" s="41">
        <v>27</v>
      </c>
      <c r="W11" s="41">
        <v>33</v>
      </c>
      <c r="X11" s="41">
        <v>29</v>
      </c>
      <c r="Y11" s="41">
        <v>16</v>
      </c>
      <c r="Z11" s="41">
        <v>11</v>
      </c>
      <c r="AA11" s="41">
        <v>1</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169</v>
      </c>
      <c r="K13" s="25">
        <v>183</v>
      </c>
      <c r="L13" s="25">
        <v>95</v>
      </c>
      <c r="M13" s="25">
        <v>198</v>
      </c>
      <c r="N13" s="25">
        <v>222</v>
      </c>
      <c r="O13" s="25">
        <v>254</v>
      </c>
      <c r="P13" s="25">
        <v>313</v>
      </c>
      <c r="Q13" s="25">
        <v>145</v>
      </c>
      <c r="R13" s="25">
        <v>284</v>
      </c>
      <c r="S13" s="25">
        <v>308</v>
      </c>
      <c r="T13" s="25">
        <v>238</v>
      </c>
      <c r="U13" s="25">
        <v>293</v>
      </c>
      <c r="V13" s="25">
        <v>271</v>
      </c>
      <c r="W13" s="25">
        <v>330</v>
      </c>
      <c r="X13" s="25">
        <v>288</v>
      </c>
      <c r="Y13" s="25">
        <v>162</v>
      </c>
      <c r="Z13" s="25">
        <v>108</v>
      </c>
      <c r="AA13" s="25">
        <v>11</v>
      </c>
      <c r="AB13" s="25">
        <v>0</v>
      </c>
      <c r="AC13" s="25">
        <v>0</v>
      </c>
      <c r="AD13" s="25">
        <v>0</v>
      </c>
      <c r="AE13" s="25"/>
      <c r="AF13" s="25"/>
      <c r="AG13" s="25"/>
      <c r="AH13" s="25"/>
      <c r="AI13" s="121">
        <f>IFERROR(SUM(I13:AH13)/SUM(I14:AH14),0)</f>
        <v>0.99511693652017474</v>
      </c>
    </row>
    <row r="14" spans="1:47" s="3" customFormat="1" ht="50.1" customHeight="1" x14ac:dyDescent="0.2">
      <c r="A14" s="132"/>
      <c r="B14" s="133"/>
      <c r="C14" s="128"/>
      <c r="D14" s="129"/>
      <c r="E14" s="128"/>
      <c r="F14" s="130"/>
      <c r="G14" s="131"/>
      <c r="H14" s="27" t="str">
        <f>'PANEL DE CONTROL DISTRITAL'!H13</f>
        <v>Número de trámites aplicados</v>
      </c>
      <c r="I14" s="41">
        <v>0</v>
      </c>
      <c r="J14" s="41">
        <v>170</v>
      </c>
      <c r="K14" s="41">
        <v>184</v>
      </c>
      <c r="L14" s="41">
        <v>96</v>
      </c>
      <c r="M14" s="41">
        <v>200</v>
      </c>
      <c r="N14" s="41">
        <v>223</v>
      </c>
      <c r="O14" s="41">
        <v>254</v>
      </c>
      <c r="P14" s="41">
        <v>313</v>
      </c>
      <c r="Q14" s="41">
        <v>145</v>
      </c>
      <c r="R14" s="41">
        <v>286</v>
      </c>
      <c r="S14" s="41">
        <v>310</v>
      </c>
      <c r="T14" s="41">
        <v>239</v>
      </c>
      <c r="U14" s="41">
        <v>293</v>
      </c>
      <c r="V14" s="41">
        <v>271</v>
      </c>
      <c r="W14" s="41">
        <v>331</v>
      </c>
      <c r="X14" s="41">
        <v>290</v>
      </c>
      <c r="Y14" s="41">
        <v>165</v>
      </c>
      <c r="Z14" s="41">
        <v>110</v>
      </c>
      <c r="AA14" s="41">
        <v>11</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253</v>
      </c>
      <c r="K19" s="25">
        <v>149</v>
      </c>
      <c r="L19" s="25">
        <v>118</v>
      </c>
      <c r="M19" s="25">
        <v>146</v>
      </c>
      <c r="N19" s="25">
        <v>231</v>
      </c>
      <c r="O19" s="25">
        <v>233</v>
      </c>
      <c r="P19" s="25">
        <v>267</v>
      </c>
      <c r="Q19" s="25">
        <v>262</v>
      </c>
      <c r="R19" s="25">
        <v>159</v>
      </c>
      <c r="S19" s="25">
        <v>294</v>
      </c>
      <c r="T19" s="25">
        <v>263</v>
      </c>
      <c r="U19" s="25">
        <v>230</v>
      </c>
      <c r="V19" s="25">
        <v>400</v>
      </c>
      <c r="W19" s="25">
        <v>168</v>
      </c>
      <c r="X19" s="25">
        <v>327</v>
      </c>
      <c r="Y19" s="25">
        <v>290</v>
      </c>
      <c r="Z19" s="25">
        <v>106</v>
      </c>
      <c r="AA19" s="25">
        <v>57</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253</v>
      </c>
      <c r="K20" s="41">
        <v>149</v>
      </c>
      <c r="L20" s="41">
        <v>118</v>
      </c>
      <c r="M20" s="41">
        <v>146</v>
      </c>
      <c r="N20" s="41">
        <v>231</v>
      </c>
      <c r="O20" s="41">
        <v>233</v>
      </c>
      <c r="P20" s="41">
        <v>267</v>
      </c>
      <c r="Q20" s="41">
        <v>262</v>
      </c>
      <c r="R20" s="41">
        <v>159</v>
      </c>
      <c r="S20" s="41">
        <v>294</v>
      </c>
      <c r="T20" s="41">
        <v>263</v>
      </c>
      <c r="U20" s="41">
        <v>230</v>
      </c>
      <c r="V20" s="41">
        <v>400</v>
      </c>
      <c r="W20" s="41">
        <v>168</v>
      </c>
      <c r="X20" s="41">
        <v>327</v>
      </c>
      <c r="Y20" s="41">
        <v>290</v>
      </c>
      <c r="Z20" s="41">
        <v>106</v>
      </c>
      <c r="AA20" s="41">
        <v>57</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657</v>
      </c>
      <c r="K22" s="25">
        <v>444</v>
      </c>
      <c r="L22" s="25">
        <v>433</v>
      </c>
      <c r="M22" s="25">
        <v>411</v>
      </c>
      <c r="N22" s="25">
        <v>501</v>
      </c>
      <c r="O22" s="25">
        <v>562</v>
      </c>
      <c r="P22" s="25">
        <v>572</v>
      </c>
      <c r="Q22" s="25">
        <v>636</v>
      </c>
      <c r="R22" s="25">
        <v>462</v>
      </c>
      <c r="S22" s="25">
        <v>567</v>
      </c>
      <c r="T22" s="25">
        <v>650</v>
      </c>
      <c r="U22" s="25">
        <v>561</v>
      </c>
      <c r="V22" s="25">
        <v>699</v>
      </c>
      <c r="W22" s="25">
        <v>494</v>
      </c>
      <c r="X22" s="25">
        <v>570</v>
      </c>
      <c r="Y22" s="25">
        <v>599</v>
      </c>
      <c r="Z22" s="25">
        <v>286</v>
      </c>
      <c r="AA22" s="25">
        <v>342</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657</v>
      </c>
      <c r="K23" s="41">
        <v>444</v>
      </c>
      <c r="L23" s="41">
        <v>433</v>
      </c>
      <c r="M23" s="41">
        <v>411</v>
      </c>
      <c r="N23" s="41">
        <v>501</v>
      </c>
      <c r="O23" s="41">
        <v>562</v>
      </c>
      <c r="P23" s="41">
        <v>572</v>
      </c>
      <c r="Q23" s="41">
        <v>636</v>
      </c>
      <c r="R23" s="41">
        <v>462</v>
      </c>
      <c r="S23" s="41">
        <v>567</v>
      </c>
      <c r="T23" s="41">
        <v>650</v>
      </c>
      <c r="U23" s="41">
        <v>561</v>
      </c>
      <c r="V23" s="41">
        <v>699</v>
      </c>
      <c r="W23" s="41">
        <v>494</v>
      </c>
      <c r="X23" s="41">
        <v>570</v>
      </c>
      <c r="Y23" s="41">
        <v>599</v>
      </c>
      <c r="Z23" s="41">
        <v>286</v>
      </c>
      <c r="AA23" s="41">
        <v>342</v>
      </c>
      <c r="AB23" s="41">
        <v>0</v>
      </c>
      <c r="AC23" s="41">
        <v>0</v>
      </c>
      <c r="AD23" s="41">
        <v>0</v>
      </c>
      <c r="AE23" s="41"/>
      <c r="AF23" s="41"/>
      <c r="AG23" s="41"/>
      <c r="AH23" s="41"/>
      <c r="AI23" s="121"/>
    </row>
    <row r="24" spans="1:47" s="4" customFormat="1" ht="15"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349</v>
      </c>
      <c r="K25" s="25">
        <v>362</v>
      </c>
      <c r="L25" s="25">
        <v>129</v>
      </c>
      <c r="M25" s="25">
        <v>168</v>
      </c>
      <c r="N25" s="25">
        <v>141</v>
      </c>
      <c r="O25" s="25">
        <v>172</v>
      </c>
      <c r="P25" s="25">
        <v>254</v>
      </c>
      <c r="Q25" s="25">
        <v>198</v>
      </c>
      <c r="R25" s="25">
        <v>333</v>
      </c>
      <c r="S25" s="25">
        <v>189</v>
      </c>
      <c r="T25" s="25">
        <v>180</v>
      </c>
      <c r="U25" s="25">
        <v>319</v>
      </c>
      <c r="V25" s="25">
        <v>261</v>
      </c>
      <c r="W25" s="25">
        <v>373</v>
      </c>
      <c r="X25" s="25">
        <v>251</v>
      </c>
      <c r="Y25" s="25">
        <v>261</v>
      </c>
      <c r="Z25" s="25">
        <v>418</v>
      </c>
      <c r="AA25" s="25">
        <v>1</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349</v>
      </c>
      <c r="K26" s="41">
        <v>362</v>
      </c>
      <c r="L26" s="41">
        <v>129</v>
      </c>
      <c r="M26" s="41">
        <v>168</v>
      </c>
      <c r="N26" s="41">
        <v>141</v>
      </c>
      <c r="O26" s="41">
        <v>172</v>
      </c>
      <c r="P26" s="41">
        <v>254</v>
      </c>
      <c r="Q26" s="41">
        <v>198</v>
      </c>
      <c r="R26" s="41">
        <v>333</v>
      </c>
      <c r="S26" s="41">
        <v>189</v>
      </c>
      <c r="T26" s="41">
        <v>180</v>
      </c>
      <c r="U26" s="41">
        <v>319</v>
      </c>
      <c r="V26" s="41">
        <v>261</v>
      </c>
      <c r="W26" s="41">
        <v>373</v>
      </c>
      <c r="X26" s="41">
        <v>251</v>
      </c>
      <c r="Y26" s="41">
        <v>261</v>
      </c>
      <c r="Z26" s="41">
        <v>418</v>
      </c>
      <c r="AA26" s="41">
        <v>1</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28.5"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6">
      <colorScale>
        <cfvo type="min"/>
        <cfvo type="percentile" val="50"/>
        <cfvo type="max"/>
        <color rgb="FFE98BD7"/>
        <color rgb="FFD5007F"/>
        <color rgb="FF950054"/>
      </colorScale>
    </cfRule>
  </conditionalFormatting>
  <conditionalFormatting sqref="AI10">
    <cfRule type="cellIs" dxfId="220" priority="15" operator="greaterThan">
      <formula>95%</formula>
    </cfRule>
    <cfRule type="cellIs" dxfId="219" priority="16" operator="greaterThanOrEqual">
      <formula>90%</formula>
    </cfRule>
    <cfRule type="cellIs" dxfId="218" priority="17" operator="lessThan">
      <formula>89.99%</formula>
    </cfRule>
  </conditionalFormatting>
  <conditionalFormatting sqref="AI13">
    <cfRule type="cellIs" dxfId="217" priority="12" operator="greaterThan">
      <formula>95%</formula>
    </cfRule>
    <cfRule type="cellIs" dxfId="216" priority="13" operator="greaterThanOrEqual">
      <formula>90%</formula>
    </cfRule>
    <cfRule type="cellIs" dxfId="215" priority="14" operator="lessThan">
      <formula>89.99%</formula>
    </cfRule>
  </conditionalFormatting>
  <conditionalFormatting sqref="AI16">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AI19">
    <cfRule type="cellIs" dxfId="211" priority="6" operator="greaterThan">
      <formula>95%</formula>
    </cfRule>
    <cfRule type="cellIs" dxfId="210" priority="7" operator="greaterThanOrEqual">
      <formula>90%</formula>
    </cfRule>
    <cfRule type="cellIs" dxfId="209" priority="8" operator="lessThan">
      <formula>89.99%</formula>
    </cfRule>
  </conditionalFormatting>
  <conditionalFormatting sqref="AI22">
    <cfRule type="cellIs" dxfId="208" priority="1" operator="greaterThanOrEqual">
      <formula>100%</formula>
    </cfRule>
    <cfRule type="cellIs" dxfId="207" priority="2" operator="lessThan">
      <formula>99.99%</formula>
    </cfRule>
  </conditionalFormatting>
  <conditionalFormatting sqref="AI25">
    <cfRule type="cellIs" dxfId="206" priority="3" operator="greaterThan">
      <formula>95%</formula>
    </cfRule>
    <cfRule type="cellIs" dxfId="205" priority="4" operator="greaterThanOrEqual">
      <formula>90%</formula>
    </cfRule>
    <cfRule type="cellIs" dxfId="204" priority="5" operator="lessThan">
      <formula>89.99%</formula>
    </cfRule>
  </conditionalFormatting>
  <dataValidations count="1">
    <dataValidation showDropDown="1" showInputMessage="1" showErrorMessage="1" sqref="C21 G19:G23 G10:G11 G16:G17 G13:G14 G25:G26" xr:uid="{53301CA6-D897-4095-9ECE-83F6E00AEFB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8DDA-9FEF-4B95-B1CB-F9E49CAF8B04}">
  <sheetPr>
    <tabColor rgb="FF002060"/>
  </sheetPr>
  <dimension ref="A1:AU48"/>
  <sheetViews>
    <sheetView showGridLines="0" topLeftCell="O4" zoomScale="70" zoomScaleNormal="70"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36</v>
      </c>
      <c r="F2" s="113" t="s">
        <v>92</v>
      </c>
      <c r="G2" s="113"/>
      <c r="H2" s="22">
        <v>153651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26</v>
      </c>
      <c r="K10" s="25">
        <v>26</v>
      </c>
      <c r="L10" s="25">
        <v>21</v>
      </c>
      <c r="M10" s="25">
        <v>27</v>
      </c>
      <c r="N10" s="25">
        <v>29</v>
      </c>
      <c r="O10" s="25">
        <v>35</v>
      </c>
      <c r="P10" s="25">
        <v>36</v>
      </c>
      <c r="Q10" s="25">
        <v>29</v>
      </c>
      <c r="R10" s="25">
        <v>24</v>
      </c>
      <c r="S10" s="25">
        <v>46</v>
      </c>
      <c r="T10" s="25">
        <v>41</v>
      </c>
      <c r="U10" s="25">
        <v>40</v>
      </c>
      <c r="V10" s="25">
        <v>49</v>
      </c>
      <c r="W10" s="25">
        <v>50</v>
      </c>
      <c r="X10" s="25">
        <v>47</v>
      </c>
      <c r="Y10" s="25">
        <v>42</v>
      </c>
      <c r="Z10" s="25">
        <v>24</v>
      </c>
      <c r="AA10" s="25">
        <v>10</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26</v>
      </c>
      <c r="K11" s="41">
        <v>26</v>
      </c>
      <c r="L11" s="41">
        <v>21</v>
      </c>
      <c r="M11" s="41">
        <v>27</v>
      </c>
      <c r="N11" s="41">
        <v>29</v>
      </c>
      <c r="O11" s="41">
        <v>35</v>
      </c>
      <c r="P11" s="41">
        <v>36</v>
      </c>
      <c r="Q11" s="41">
        <v>29</v>
      </c>
      <c r="R11" s="41">
        <v>24</v>
      </c>
      <c r="S11" s="41">
        <v>46</v>
      </c>
      <c r="T11" s="41">
        <v>41</v>
      </c>
      <c r="U11" s="41">
        <v>40</v>
      </c>
      <c r="V11" s="41">
        <v>49</v>
      </c>
      <c r="W11" s="41">
        <v>50</v>
      </c>
      <c r="X11" s="41">
        <v>47</v>
      </c>
      <c r="Y11" s="41">
        <v>42</v>
      </c>
      <c r="Z11" s="41">
        <v>24</v>
      </c>
      <c r="AA11" s="41">
        <v>10</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263</v>
      </c>
      <c r="K13" s="25">
        <v>260</v>
      </c>
      <c r="L13" s="25">
        <v>213</v>
      </c>
      <c r="M13" s="25">
        <v>274</v>
      </c>
      <c r="N13" s="25">
        <v>284</v>
      </c>
      <c r="O13" s="25">
        <v>355</v>
      </c>
      <c r="P13" s="25">
        <v>366</v>
      </c>
      <c r="Q13" s="25">
        <v>293</v>
      </c>
      <c r="R13" s="25">
        <v>243</v>
      </c>
      <c r="S13" s="25">
        <v>464</v>
      </c>
      <c r="T13" s="25">
        <v>410</v>
      </c>
      <c r="U13" s="25">
        <v>404</v>
      </c>
      <c r="V13" s="25">
        <v>488</v>
      </c>
      <c r="W13" s="25">
        <v>505</v>
      </c>
      <c r="X13" s="25">
        <v>470</v>
      </c>
      <c r="Y13" s="25">
        <v>416</v>
      </c>
      <c r="Z13" s="25">
        <v>240</v>
      </c>
      <c r="AA13" s="25">
        <v>98</v>
      </c>
      <c r="AB13" s="25">
        <v>0</v>
      </c>
      <c r="AC13" s="25">
        <v>0</v>
      </c>
      <c r="AD13" s="25">
        <v>0</v>
      </c>
      <c r="AE13" s="25"/>
      <c r="AF13" s="25"/>
      <c r="AG13" s="25"/>
      <c r="AH13" s="25"/>
      <c r="AI13" s="121">
        <f>IFERROR(SUM(I13:AH13)/SUM(I14:AH14),0)</f>
        <v>0.99277504105090308</v>
      </c>
    </row>
    <row r="14" spans="1:47" s="3" customFormat="1" ht="50.1" customHeight="1" x14ac:dyDescent="0.2">
      <c r="A14" s="132"/>
      <c r="B14" s="133"/>
      <c r="C14" s="128"/>
      <c r="D14" s="129"/>
      <c r="E14" s="128"/>
      <c r="F14" s="130"/>
      <c r="G14" s="131"/>
      <c r="H14" s="27" t="str">
        <f>'PANEL DE CONTROL DISTRITAL'!H13</f>
        <v>Número de trámites aplicados</v>
      </c>
      <c r="I14" s="41">
        <v>0</v>
      </c>
      <c r="J14" s="41">
        <v>264</v>
      </c>
      <c r="K14" s="41">
        <v>261</v>
      </c>
      <c r="L14" s="41">
        <v>215</v>
      </c>
      <c r="M14" s="41">
        <v>275</v>
      </c>
      <c r="N14" s="41">
        <v>287</v>
      </c>
      <c r="O14" s="41">
        <v>358</v>
      </c>
      <c r="P14" s="41">
        <v>366</v>
      </c>
      <c r="Q14" s="41">
        <v>295</v>
      </c>
      <c r="R14" s="41">
        <v>247</v>
      </c>
      <c r="S14" s="41">
        <v>467</v>
      </c>
      <c r="T14" s="41">
        <v>414</v>
      </c>
      <c r="U14" s="41">
        <v>407</v>
      </c>
      <c r="V14" s="41">
        <v>490</v>
      </c>
      <c r="W14" s="41">
        <v>509</v>
      </c>
      <c r="X14" s="41">
        <v>472</v>
      </c>
      <c r="Y14" s="41">
        <v>422</v>
      </c>
      <c r="Z14" s="41">
        <v>243</v>
      </c>
      <c r="AA14" s="41">
        <v>98</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131</v>
      </c>
      <c r="K19" s="25">
        <v>442</v>
      </c>
      <c r="L19" s="25">
        <v>0</v>
      </c>
      <c r="M19" s="25">
        <v>337</v>
      </c>
      <c r="N19" s="25">
        <v>154</v>
      </c>
      <c r="O19" s="25">
        <v>460</v>
      </c>
      <c r="P19" s="25">
        <v>356</v>
      </c>
      <c r="Q19" s="25">
        <v>360</v>
      </c>
      <c r="R19" s="25">
        <v>305</v>
      </c>
      <c r="S19" s="25">
        <v>159</v>
      </c>
      <c r="T19" s="25">
        <v>621</v>
      </c>
      <c r="U19" s="25">
        <v>139</v>
      </c>
      <c r="V19" s="25">
        <v>720</v>
      </c>
      <c r="W19" s="25">
        <v>409</v>
      </c>
      <c r="X19" s="25">
        <v>270</v>
      </c>
      <c r="Y19" s="25">
        <v>680</v>
      </c>
      <c r="Z19" s="25">
        <v>237</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131</v>
      </c>
      <c r="K20" s="41">
        <v>442</v>
      </c>
      <c r="L20" s="41">
        <v>0</v>
      </c>
      <c r="M20" s="41">
        <v>337</v>
      </c>
      <c r="N20" s="41">
        <v>154</v>
      </c>
      <c r="O20" s="41">
        <v>460</v>
      </c>
      <c r="P20" s="41">
        <v>356</v>
      </c>
      <c r="Q20" s="41">
        <v>360</v>
      </c>
      <c r="R20" s="41">
        <v>305</v>
      </c>
      <c r="S20" s="41">
        <v>159</v>
      </c>
      <c r="T20" s="41">
        <v>621</v>
      </c>
      <c r="U20" s="41">
        <v>139</v>
      </c>
      <c r="V20" s="41">
        <v>720</v>
      </c>
      <c r="W20" s="41">
        <v>409</v>
      </c>
      <c r="X20" s="41">
        <v>270</v>
      </c>
      <c r="Y20" s="41">
        <v>680</v>
      </c>
      <c r="Z20" s="41">
        <v>237</v>
      </c>
      <c r="AA20" s="41">
        <v>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690</v>
      </c>
      <c r="K22" s="25">
        <v>843</v>
      </c>
      <c r="L22" s="25">
        <v>611</v>
      </c>
      <c r="M22" s="25">
        <v>684</v>
      </c>
      <c r="N22" s="25">
        <v>603</v>
      </c>
      <c r="O22" s="25">
        <v>819</v>
      </c>
      <c r="P22" s="25">
        <v>867</v>
      </c>
      <c r="Q22" s="25">
        <v>880</v>
      </c>
      <c r="R22" s="25">
        <v>927</v>
      </c>
      <c r="S22" s="25">
        <v>693</v>
      </c>
      <c r="T22" s="25">
        <v>1015</v>
      </c>
      <c r="U22" s="25">
        <v>789</v>
      </c>
      <c r="V22" s="25">
        <v>1098</v>
      </c>
      <c r="W22" s="25">
        <v>1060</v>
      </c>
      <c r="X22" s="25">
        <v>833</v>
      </c>
      <c r="Y22" s="25">
        <v>976</v>
      </c>
      <c r="Z22" s="25">
        <v>978</v>
      </c>
      <c r="AA22" s="25">
        <v>894</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690</v>
      </c>
      <c r="K23" s="41">
        <v>843</v>
      </c>
      <c r="L23" s="41">
        <v>611</v>
      </c>
      <c r="M23" s="41">
        <v>684</v>
      </c>
      <c r="N23" s="41">
        <v>603</v>
      </c>
      <c r="O23" s="41">
        <v>819</v>
      </c>
      <c r="P23" s="41">
        <v>867</v>
      </c>
      <c r="Q23" s="41">
        <v>880</v>
      </c>
      <c r="R23" s="41">
        <v>927</v>
      </c>
      <c r="S23" s="41">
        <v>693</v>
      </c>
      <c r="T23" s="41">
        <v>1015</v>
      </c>
      <c r="U23" s="41">
        <v>789</v>
      </c>
      <c r="V23" s="41">
        <v>1098</v>
      </c>
      <c r="W23" s="41">
        <v>1060</v>
      </c>
      <c r="X23" s="41">
        <v>833</v>
      </c>
      <c r="Y23" s="41">
        <v>976</v>
      </c>
      <c r="Z23" s="41">
        <v>978</v>
      </c>
      <c r="AA23" s="41">
        <v>894</v>
      </c>
      <c r="AB23" s="41">
        <v>0</v>
      </c>
      <c r="AC23" s="41">
        <v>0</v>
      </c>
      <c r="AD23" s="41">
        <v>0</v>
      </c>
      <c r="AE23" s="41"/>
      <c r="AF23" s="41"/>
      <c r="AG23" s="41"/>
      <c r="AH23" s="41"/>
      <c r="AI23" s="121"/>
    </row>
    <row r="24" spans="1:47" s="4" customFormat="1" ht="8.2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272</v>
      </c>
      <c r="K25" s="25">
        <v>289</v>
      </c>
      <c r="L25" s="25">
        <v>232</v>
      </c>
      <c r="M25" s="25">
        <v>264</v>
      </c>
      <c r="N25" s="25">
        <v>235</v>
      </c>
      <c r="O25" s="25">
        <v>244</v>
      </c>
      <c r="P25" s="25">
        <v>308</v>
      </c>
      <c r="Q25" s="25">
        <v>344</v>
      </c>
      <c r="R25" s="25">
        <v>258</v>
      </c>
      <c r="S25" s="25">
        <v>393</v>
      </c>
      <c r="T25" s="25">
        <v>299</v>
      </c>
      <c r="U25" s="25">
        <v>364</v>
      </c>
      <c r="V25" s="25">
        <v>411</v>
      </c>
      <c r="W25" s="25">
        <v>441</v>
      </c>
      <c r="X25" s="25">
        <v>497</v>
      </c>
      <c r="Y25" s="25">
        <v>537</v>
      </c>
      <c r="Z25" s="25">
        <v>234</v>
      </c>
      <c r="AA25" s="25">
        <v>84</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272</v>
      </c>
      <c r="K26" s="41">
        <v>289</v>
      </c>
      <c r="L26" s="41">
        <v>232</v>
      </c>
      <c r="M26" s="41">
        <v>264</v>
      </c>
      <c r="N26" s="41">
        <v>235</v>
      </c>
      <c r="O26" s="41">
        <v>244</v>
      </c>
      <c r="P26" s="41">
        <v>308</v>
      </c>
      <c r="Q26" s="41">
        <v>344</v>
      </c>
      <c r="R26" s="41">
        <v>258</v>
      </c>
      <c r="S26" s="41">
        <v>393</v>
      </c>
      <c r="T26" s="41">
        <v>299</v>
      </c>
      <c r="U26" s="41">
        <v>364</v>
      </c>
      <c r="V26" s="41">
        <v>411</v>
      </c>
      <c r="W26" s="41">
        <v>441</v>
      </c>
      <c r="X26" s="41">
        <v>497</v>
      </c>
      <c r="Y26" s="41">
        <v>537</v>
      </c>
      <c r="Z26" s="41">
        <v>234</v>
      </c>
      <c r="AA26" s="41">
        <v>84</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7">
      <colorScale>
        <cfvo type="min"/>
        <cfvo type="percentile" val="50"/>
        <cfvo type="max"/>
        <color rgb="FFE98BD7"/>
        <color rgb="FFD5007F"/>
        <color rgb="FF950054"/>
      </colorScale>
    </cfRule>
  </conditionalFormatting>
  <conditionalFormatting sqref="AI10">
    <cfRule type="cellIs" dxfId="203" priority="15" operator="greaterThan">
      <formula>95%</formula>
    </cfRule>
    <cfRule type="cellIs" dxfId="202" priority="16" operator="greaterThanOrEqual">
      <formula>90%</formula>
    </cfRule>
    <cfRule type="cellIs" dxfId="201" priority="17" operator="lessThan">
      <formula>89.99%</formula>
    </cfRule>
  </conditionalFormatting>
  <conditionalFormatting sqref="AI13">
    <cfRule type="cellIs" dxfId="200" priority="12" operator="greaterThan">
      <formula>95%</formula>
    </cfRule>
    <cfRule type="cellIs" dxfId="199" priority="13" operator="greaterThanOrEqual">
      <formula>90%</formula>
    </cfRule>
    <cfRule type="cellIs" dxfId="198" priority="14" operator="lessThan">
      <formula>89.99%</formula>
    </cfRule>
  </conditionalFormatting>
  <conditionalFormatting sqref="AI16">
    <cfRule type="cellIs" dxfId="197" priority="9" operator="greaterThan">
      <formula>95%</formula>
    </cfRule>
    <cfRule type="cellIs" dxfId="196" priority="10" operator="greaterThanOrEqual">
      <formula>90%</formula>
    </cfRule>
    <cfRule type="cellIs" dxfId="195" priority="11" operator="lessThan">
      <formula>89.99%</formula>
    </cfRule>
  </conditionalFormatting>
  <conditionalFormatting sqref="AI19">
    <cfRule type="cellIs" dxfId="194" priority="6" operator="greaterThan">
      <formula>95%</formula>
    </cfRule>
    <cfRule type="cellIs" dxfId="193" priority="7" operator="greaterThanOrEqual">
      <formula>90%</formula>
    </cfRule>
    <cfRule type="cellIs" dxfId="192" priority="8" operator="lessThan">
      <formula>89.99%</formula>
    </cfRule>
  </conditionalFormatting>
  <conditionalFormatting sqref="AI22">
    <cfRule type="cellIs" dxfId="191" priority="1" operator="greaterThanOrEqual">
      <formula>100%</formula>
    </cfRule>
    <cfRule type="cellIs" dxfId="190" priority="2" operator="lessThan">
      <formula>99.99%</formula>
    </cfRule>
  </conditionalFormatting>
  <conditionalFormatting sqref="AI25">
    <cfRule type="cellIs" dxfId="189" priority="3" operator="greaterThan">
      <formula>95%</formula>
    </cfRule>
    <cfRule type="cellIs" dxfId="188" priority="4" operator="greaterThanOrEqual">
      <formula>90%</formula>
    </cfRule>
    <cfRule type="cellIs" dxfId="187" priority="5" operator="lessThan">
      <formula>89.99%</formula>
    </cfRule>
  </conditionalFormatting>
  <dataValidations count="1">
    <dataValidation showDropDown="1" showInputMessage="1" showErrorMessage="1" sqref="C21 G19:G23 G10:G11 G16:G17 G13:G14 G25:G26" xr:uid="{D154E1D3-97D3-4B0E-9A21-646B0FB29C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9F18-090F-4B5D-9F75-B6F08F58FB36}">
  <sheetPr>
    <tabColor rgb="FF002060"/>
  </sheetPr>
  <dimension ref="A1:AU48"/>
  <sheetViews>
    <sheetView showGridLines="0" topLeftCell="K16"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36</v>
      </c>
      <c r="F2" s="113" t="s">
        <v>92</v>
      </c>
      <c r="G2" s="113"/>
      <c r="H2" s="22">
        <v>153652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31</v>
      </c>
      <c r="K10" s="25">
        <v>32</v>
      </c>
      <c r="L10" s="25">
        <v>21</v>
      </c>
      <c r="M10" s="25">
        <v>36</v>
      </c>
      <c r="N10" s="25">
        <v>26</v>
      </c>
      <c r="O10" s="25">
        <v>35</v>
      </c>
      <c r="P10" s="25">
        <v>39</v>
      </c>
      <c r="Q10" s="25">
        <v>29</v>
      </c>
      <c r="R10" s="25">
        <v>19</v>
      </c>
      <c r="S10" s="25">
        <v>42</v>
      </c>
      <c r="T10" s="25">
        <v>36</v>
      </c>
      <c r="U10" s="25">
        <v>33</v>
      </c>
      <c r="V10" s="25">
        <v>48</v>
      </c>
      <c r="W10" s="25">
        <v>45</v>
      </c>
      <c r="X10" s="25">
        <v>46</v>
      </c>
      <c r="Y10" s="25">
        <v>38</v>
      </c>
      <c r="Z10" s="25">
        <v>21</v>
      </c>
      <c r="AA10" s="25">
        <v>7</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31</v>
      </c>
      <c r="K11" s="41">
        <v>32</v>
      </c>
      <c r="L11" s="41">
        <v>21</v>
      </c>
      <c r="M11" s="41">
        <v>36</v>
      </c>
      <c r="N11" s="41">
        <v>26</v>
      </c>
      <c r="O11" s="41">
        <v>35</v>
      </c>
      <c r="P11" s="41">
        <v>39</v>
      </c>
      <c r="Q11" s="41">
        <v>29</v>
      </c>
      <c r="R11" s="41">
        <v>19</v>
      </c>
      <c r="S11" s="41">
        <v>42</v>
      </c>
      <c r="T11" s="41">
        <v>36</v>
      </c>
      <c r="U11" s="41">
        <v>33</v>
      </c>
      <c r="V11" s="41">
        <v>48</v>
      </c>
      <c r="W11" s="41">
        <v>45</v>
      </c>
      <c r="X11" s="41">
        <v>46</v>
      </c>
      <c r="Y11" s="41">
        <v>38</v>
      </c>
      <c r="Z11" s="41">
        <v>21</v>
      </c>
      <c r="AA11" s="41">
        <v>7</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311</v>
      </c>
      <c r="K13" s="25">
        <v>320</v>
      </c>
      <c r="L13" s="25">
        <v>212</v>
      </c>
      <c r="M13" s="25">
        <v>364</v>
      </c>
      <c r="N13" s="25">
        <v>258</v>
      </c>
      <c r="O13" s="25">
        <v>349</v>
      </c>
      <c r="P13" s="25">
        <v>397</v>
      </c>
      <c r="Q13" s="25">
        <v>294</v>
      </c>
      <c r="R13" s="25">
        <v>193</v>
      </c>
      <c r="S13" s="25">
        <v>418</v>
      </c>
      <c r="T13" s="25">
        <v>362</v>
      </c>
      <c r="U13" s="25">
        <v>329</v>
      </c>
      <c r="V13" s="25">
        <v>484</v>
      </c>
      <c r="W13" s="25">
        <v>446</v>
      </c>
      <c r="X13" s="25">
        <v>452</v>
      </c>
      <c r="Y13" s="25">
        <v>378</v>
      </c>
      <c r="Z13" s="25">
        <v>214</v>
      </c>
      <c r="AA13" s="25">
        <v>68</v>
      </c>
      <c r="AB13" s="25">
        <v>0</v>
      </c>
      <c r="AC13" s="25">
        <v>0</v>
      </c>
      <c r="AD13" s="25">
        <v>0</v>
      </c>
      <c r="AE13" s="25"/>
      <c r="AF13" s="25"/>
      <c r="AG13" s="25"/>
      <c r="AH13" s="25"/>
      <c r="AI13" s="121">
        <f>IFERROR(SUM(I13:AH13)/SUM(I14:AH14),0)</f>
        <v>0.99422063573006969</v>
      </c>
    </row>
    <row r="14" spans="1:47" s="3" customFormat="1" ht="50.1" customHeight="1" x14ac:dyDescent="0.2">
      <c r="A14" s="132"/>
      <c r="B14" s="133"/>
      <c r="C14" s="128"/>
      <c r="D14" s="129"/>
      <c r="E14" s="128"/>
      <c r="F14" s="130"/>
      <c r="G14" s="131"/>
      <c r="H14" s="27" t="str">
        <f>'PANEL DE CONTROL DISTRITAL'!H13</f>
        <v>Número de trámites aplicados</v>
      </c>
      <c r="I14" s="41">
        <v>0</v>
      </c>
      <c r="J14" s="41">
        <v>312</v>
      </c>
      <c r="K14" s="41">
        <v>321</v>
      </c>
      <c r="L14" s="41">
        <v>212</v>
      </c>
      <c r="M14" s="41">
        <v>365</v>
      </c>
      <c r="N14" s="41">
        <v>258</v>
      </c>
      <c r="O14" s="41">
        <v>352</v>
      </c>
      <c r="P14" s="41">
        <v>399</v>
      </c>
      <c r="Q14" s="41">
        <v>295</v>
      </c>
      <c r="R14" s="41">
        <v>194</v>
      </c>
      <c r="S14" s="41">
        <v>419</v>
      </c>
      <c r="T14" s="41">
        <v>365</v>
      </c>
      <c r="U14" s="41">
        <v>330</v>
      </c>
      <c r="V14" s="41">
        <v>486</v>
      </c>
      <c r="W14" s="41">
        <v>452</v>
      </c>
      <c r="X14" s="41">
        <v>459</v>
      </c>
      <c r="Y14" s="41">
        <v>380</v>
      </c>
      <c r="Z14" s="41">
        <v>216</v>
      </c>
      <c r="AA14" s="41">
        <v>68</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91</v>
      </c>
      <c r="K19" s="25">
        <v>663</v>
      </c>
      <c r="L19" s="25">
        <v>92</v>
      </c>
      <c r="M19" s="25">
        <v>418</v>
      </c>
      <c r="N19" s="25">
        <v>158</v>
      </c>
      <c r="O19" s="25">
        <v>436</v>
      </c>
      <c r="P19" s="25">
        <v>381</v>
      </c>
      <c r="Q19" s="25">
        <v>403</v>
      </c>
      <c r="R19" s="25">
        <v>258</v>
      </c>
      <c r="S19" s="25">
        <v>158</v>
      </c>
      <c r="T19" s="25">
        <v>396</v>
      </c>
      <c r="U19" s="25">
        <v>382</v>
      </c>
      <c r="V19" s="25">
        <v>327</v>
      </c>
      <c r="W19" s="25">
        <v>570</v>
      </c>
      <c r="X19" s="25">
        <v>490</v>
      </c>
      <c r="Y19" s="25">
        <v>457</v>
      </c>
      <c r="Z19" s="25">
        <v>245</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91</v>
      </c>
      <c r="K20" s="41">
        <v>663</v>
      </c>
      <c r="L20" s="41">
        <v>92</v>
      </c>
      <c r="M20" s="41">
        <v>418</v>
      </c>
      <c r="N20" s="41">
        <v>158</v>
      </c>
      <c r="O20" s="41">
        <v>436</v>
      </c>
      <c r="P20" s="41">
        <v>381</v>
      </c>
      <c r="Q20" s="41">
        <v>403</v>
      </c>
      <c r="R20" s="41">
        <v>258</v>
      </c>
      <c r="S20" s="41">
        <v>158</v>
      </c>
      <c r="T20" s="41">
        <v>396</v>
      </c>
      <c r="U20" s="41">
        <v>382</v>
      </c>
      <c r="V20" s="41">
        <v>327</v>
      </c>
      <c r="W20" s="41">
        <v>570</v>
      </c>
      <c r="X20" s="41">
        <v>490</v>
      </c>
      <c r="Y20" s="41">
        <v>457</v>
      </c>
      <c r="Z20" s="41">
        <v>245</v>
      </c>
      <c r="AA20" s="41">
        <v>0</v>
      </c>
      <c r="AB20" s="41">
        <v>0</v>
      </c>
      <c r="AC20" s="41">
        <v>0</v>
      </c>
      <c r="AD20" s="41">
        <v>0</v>
      </c>
      <c r="AE20" s="41"/>
      <c r="AF20" s="41"/>
      <c r="AG20" s="41"/>
      <c r="AH20" s="41"/>
      <c r="AI20" s="121"/>
    </row>
    <row r="21" spans="1:4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695</v>
      </c>
      <c r="K22" s="25">
        <v>939</v>
      </c>
      <c r="L22" s="25">
        <v>774</v>
      </c>
      <c r="M22" s="25">
        <v>901</v>
      </c>
      <c r="N22" s="25">
        <v>825</v>
      </c>
      <c r="O22" s="25">
        <v>878</v>
      </c>
      <c r="P22" s="25">
        <v>988</v>
      </c>
      <c r="Q22" s="25">
        <v>1089</v>
      </c>
      <c r="R22" s="25">
        <v>1079</v>
      </c>
      <c r="S22" s="25">
        <v>875</v>
      </c>
      <c r="T22" s="25">
        <v>985</v>
      </c>
      <c r="U22" s="25">
        <v>1044</v>
      </c>
      <c r="V22" s="25">
        <v>982</v>
      </c>
      <c r="W22" s="25">
        <v>1213</v>
      </c>
      <c r="X22" s="25">
        <v>1280</v>
      </c>
      <c r="Y22" s="25">
        <v>1251</v>
      </c>
      <c r="Z22" s="25">
        <v>1200</v>
      </c>
      <c r="AA22" s="25">
        <v>1089</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695</v>
      </c>
      <c r="K23" s="41">
        <v>939</v>
      </c>
      <c r="L23" s="41">
        <v>774</v>
      </c>
      <c r="M23" s="41">
        <v>901</v>
      </c>
      <c r="N23" s="41">
        <v>825</v>
      </c>
      <c r="O23" s="41">
        <v>878</v>
      </c>
      <c r="P23" s="41">
        <v>988</v>
      </c>
      <c r="Q23" s="41">
        <v>1089</v>
      </c>
      <c r="R23" s="41">
        <v>1079</v>
      </c>
      <c r="S23" s="41">
        <v>875</v>
      </c>
      <c r="T23" s="41">
        <v>985</v>
      </c>
      <c r="U23" s="41">
        <v>1044</v>
      </c>
      <c r="V23" s="41">
        <v>982</v>
      </c>
      <c r="W23" s="41">
        <v>1213</v>
      </c>
      <c r="X23" s="41">
        <v>1280</v>
      </c>
      <c r="Y23" s="41">
        <v>1251</v>
      </c>
      <c r="Z23" s="41">
        <v>1200</v>
      </c>
      <c r="AA23" s="41">
        <v>1089</v>
      </c>
      <c r="AB23" s="41">
        <v>0</v>
      </c>
      <c r="AC23" s="41">
        <v>0</v>
      </c>
      <c r="AD23" s="41">
        <v>0</v>
      </c>
      <c r="AE23" s="41"/>
      <c r="AF23" s="41"/>
      <c r="AG23" s="41"/>
      <c r="AH23" s="41"/>
      <c r="AI23" s="121"/>
    </row>
    <row r="24" spans="1:47" s="4" customFormat="1" ht="7.5" customHeight="1" x14ac:dyDescent="0.2">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8"/>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381</v>
      </c>
      <c r="K25" s="25">
        <v>419</v>
      </c>
      <c r="L25" s="25">
        <v>257</v>
      </c>
      <c r="M25" s="25">
        <v>291</v>
      </c>
      <c r="N25" s="25">
        <v>234</v>
      </c>
      <c r="O25" s="25">
        <v>383</v>
      </c>
      <c r="P25" s="25">
        <v>271</v>
      </c>
      <c r="Q25" s="25">
        <v>297</v>
      </c>
      <c r="R25" s="25">
        <v>268</v>
      </c>
      <c r="S25" s="25">
        <v>362</v>
      </c>
      <c r="T25" s="25">
        <v>286</v>
      </c>
      <c r="U25" s="25">
        <v>323</v>
      </c>
      <c r="V25" s="25">
        <v>389</v>
      </c>
      <c r="W25" s="25">
        <v>334</v>
      </c>
      <c r="X25" s="25">
        <v>423</v>
      </c>
      <c r="Y25" s="25">
        <v>486</v>
      </c>
      <c r="Z25" s="25">
        <v>291</v>
      </c>
      <c r="AA25" s="25">
        <v>111</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381</v>
      </c>
      <c r="K26" s="41">
        <v>419</v>
      </c>
      <c r="L26" s="41">
        <v>257</v>
      </c>
      <c r="M26" s="41">
        <v>291</v>
      </c>
      <c r="N26" s="41">
        <v>234</v>
      </c>
      <c r="O26" s="41">
        <v>383</v>
      </c>
      <c r="P26" s="41">
        <v>271</v>
      </c>
      <c r="Q26" s="41">
        <v>297</v>
      </c>
      <c r="R26" s="41">
        <v>268</v>
      </c>
      <c r="S26" s="41">
        <v>362</v>
      </c>
      <c r="T26" s="41">
        <v>286</v>
      </c>
      <c r="U26" s="41">
        <v>323</v>
      </c>
      <c r="V26" s="41">
        <v>389</v>
      </c>
      <c r="W26" s="41">
        <v>334</v>
      </c>
      <c r="X26" s="41">
        <v>423</v>
      </c>
      <c r="Y26" s="41">
        <v>486</v>
      </c>
      <c r="Z26" s="41">
        <v>291</v>
      </c>
      <c r="AA26" s="41">
        <v>111</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8">
      <colorScale>
        <cfvo type="min"/>
        <cfvo type="percentile" val="50"/>
        <cfvo type="max"/>
        <color rgb="FFE98BD7"/>
        <color rgb="FFD5007F"/>
        <color rgb="FF950054"/>
      </colorScale>
    </cfRule>
  </conditionalFormatting>
  <conditionalFormatting sqref="AI10">
    <cfRule type="cellIs" dxfId="186" priority="15" operator="greaterThan">
      <formula>95%</formula>
    </cfRule>
    <cfRule type="cellIs" dxfId="185" priority="16" operator="greaterThanOrEqual">
      <formula>90%</formula>
    </cfRule>
    <cfRule type="cellIs" dxfId="184" priority="17" operator="lessThan">
      <formula>89.99%</formula>
    </cfRule>
  </conditionalFormatting>
  <conditionalFormatting sqref="AI13">
    <cfRule type="cellIs" dxfId="183" priority="12" operator="greaterThan">
      <formula>95%</formula>
    </cfRule>
    <cfRule type="cellIs" dxfId="182" priority="13" operator="greaterThanOrEqual">
      <formula>90%</formula>
    </cfRule>
    <cfRule type="cellIs" dxfId="181" priority="14" operator="lessThan">
      <formula>89.99%</formula>
    </cfRule>
  </conditionalFormatting>
  <conditionalFormatting sqref="AI16">
    <cfRule type="cellIs" dxfId="180" priority="9" operator="greaterThan">
      <formula>95%</formula>
    </cfRule>
    <cfRule type="cellIs" dxfId="179" priority="10" operator="greaterThanOrEqual">
      <formula>90%</formula>
    </cfRule>
    <cfRule type="cellIs" dxfId="178" priority="11" operator="lessThan">
      <formula>89.99%</formula>
    </cfRule>
  </conditionalFormatting>
  <conditionalFormatting sqref="AI19">
    <cfRule type="cellIs" dxfId="177" priority="6" operator="greaterThan">
      <formula>95%</formula>
    </cfRule>
    <cfRule type="cellIs" dxfId="176" priority="7" operator="greaterThanOrEqual">
      <formula>90%</formula>
    </cfRule>
    <cfRule type="cellIs" dxfId="175" priority="8" operator="lessThan">
      <formula>89.99%</formula>
    </cfRule>
  </conditionalFormatting>
  <conditionalFormatting sqref="AI22">
    <cfRule type="cellIs" dxfId="174" priority="1" operator="greaterThanOrEqual">
      <formula>100%</formula>
    </cfRule>
    <cfRule type="cellIs" dxfId="173" priority="2" operator="lessThan">
      <formula>99.99%</formula>
    </cfRule>
  </conditionalFormatting>
  <conditionalFormatting sqref="AI25">
    <cfRule type="cellIs" dxfId="172" priority="3" operator="greaterThan">
      <formula>95%</formula>
    </cfRule>
    <cfRule type="cellIs" dxfId="171" priority="4" operator="greaterThanOrEqual">
      <formula>90%</formula>
    </cfRule>
    <cfRule type="cellIs" dxfId="170" priority="5" operator="lessThan">
      <formula>89.99%</formula>
    </cfRule>
  </conditionalFormatting>
  <dataValidations count="1">
    <dataValidation showDropDown="1" showInputMessage="1" showErrorMessage="1" sqref="C21 G19:G23 G10:G11 G16:G17 G13:G14 G25:G26" xr:uid="{8866AEC1-8AE8-42C1-8116-90AD871F8B5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6013-D0FA-41F9-9738-C4F64A432381}">
  <sheetPr>
    <tabColor rgb="FF002060"/>
  </sheetPr>
  <dimension ref="A1:AU48"/>
  <sheetViews>
    <sheetView showGridLines="0" topLeftCell="R16"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36</v>
      </c>
      <c r="F2" s="113" t="s">
        <v>92</v>
      </c>
      <c r="G2" s="113"/>
      <c r="H2" s="22">
        <v>153653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17</v>
      </c>
      <c r="K10" s="25">
        <v>10</v>
      </c>
      <c r="L10" s="25">
        <v>8</v>
      </c>
      <c r="M10" s="25">
        <v>10</v>
      </c>
      <c r="N10" s="25">
        <v>9</v>
      </c>
      <c r="O10" s="25">
        <v>19</v>
      </c>
      <c r="P10" s="25">
        <v>13</v>
      </c>
      <c r="Q10" s="25">
        <v>16</v>
      </c>
      <c r="R10" s="25">
        <v>12</v>
      </c>
      <c r="S10" s="25">
        <v>10</v>
      </c>
      <c r="T10" s="25">
        <v>22</v>
      </c>
      <c r="U10" s="25">
        <v>10</v>
      </c>
      <c r="V10" s="25">
        <v>22</v>
      </c>
      <c r="W10" s="25">
        <v>20</v>
      </c>
      <c r="X10" s="25">
        <v>12</v>
      </c>
      <c r="Y10" s="25">
        <v>11</v>
      </c>
      <c r="Z10" s="25">
        <v>8</v>
      </c>
      <c r="AA10" s="25">
        <v>2</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17</v>
      </c>
      <c r="K11" s="41">
        <v>10</v>
      </c>
      <c r="L11" s="41">
        <v>8</v>
      </c>
      <c r="M11" s="41">
        <v>10</v>
      </c>
      <c r="N11" s="41">
        <v>9</v>
      </c>
      <c r="O11" s="41">
        <v>19</v>
      </c>
      <c r="P11" s="41">
        <v>13</v>
      </c>
      <c r="Q11" s="41">
        <v>16</v>
      </c>
      <c r="R11" s="41">
        <v>12</v>
      </c>
      <c r="S11" s="41">
        <v>10</v>
      </c>
      <c r="T11" s="41">
        <v>22</v>
      </c>
      <c r="U11" s="41">
        <v>10</v>
      </c>
      <c r="V11" s="41">
        <v>22</v>
      </c>
      <c r="W11" s="41">
        <v>20</v>
      </c>
      <c r="X11" s="41">
        <v>12</v>
      </c>
      <c r="Y11" s="41">
        <v>11</v>
      </c>
      <c r="Z11" s="41">
        <v>8</v>
      </c>
      <c r="AA11" s="41">
        <v>2</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174</v>
      </c>
      <c r="K13" s="25">
        <v>100</v>
      </c>
      <c r="L13" s="25">
        <v>83</v>
      </c>
      <c r="M13" s="25">
        <v>105</v>
      </c>
      <c r="N13" s="25">
        <v>93</v>
      </c>
      <c r="O13" s="25">
        <v>194</v>
      </c>
      <c r="P13" s="25">
        <v>133</v>
      </c>
      <c r="Q13" s="25">
        <v>167</v>
      </c>
      <c r="R13" s="25">
        <v>119</v>
      </c>
      <c r="S13" s="25">
        <v>101</v>
      </c>
      <c r="T13" s="25">
        <v>221</v>
      </c>
      <c r="U13" s="25">
        <v>106</v>
      </c>
      <c r="V13" s="25">
        <v>217</v>
      </c>
      <c r="W13" s="25">
        <v>202</v>
      </c>
      <c r="X13" s="25">
        <v>125</v>
      </c>
      <c r="Y13" s="25">
        <v>112</v>
      </c>
      <c r="Z13" s="25">
        <v>78</v>
      </c>
      <c r="AA13" s="25">
        <v>20</v>
      </c>
      <c r="AB13" s="25">
        <v>0</v>
      </c>
      <c r="AC13" s="25">
        <v>0</v>
      </c>
      <c r="AD13" s="25">
        <v>0</v>
      </c>
      <c r="AE13" s="25"/>
      <c r="AF13" s="25"/>
      <c r="AG13" s="25"/>
      <c r="AH13" s="25"/>
      <c r="AI13" s="121">
        <f>IFERROR(SUM(I13:AH13)/SUM(I14:AH14),0)</f>
        <v>0.99534095722151628</v>
      </c>
    </row>
    <row r="14" spans="1:47" s="3" customFormat="1" ht="50.1" customHeight="1" x14ac:dyDescent="0.2">
      <c r="A14" s="132"/>
      <c r="B14" s="133"/>
      <c r="C14" s="128"/>
      <c r="D14" s="129"/>
      <c r="E14" s="128"/>
      <c r="F14" s="130"/>
      <c r="G14" s="131"/>
      <c r="H14" s="27" t="str">
        <f>'PANEL DE CONTROL DISTRITAL'!H13</f>
        <v>Número de trámites aplicados</v>
      </c>
      <c r="I14" s="41">
        <v>0</v>
      </c>
      <c r="J14" s="41">
        <v>174</v>
      </c>
      <c r="K14" s="41">
        <v>101</v>
      </c>
      <c r="L14" s="41">
        <v>84</v>
      </c>
      <c r="M14" s="41">
        <v>107</v>
      </c>
      <c r="N14" s="41">
        <v>94</v>
      </c>
      <c r="O14" s="41">
        <v>195</v>
      </c>
      <c r="P14" s="41">
        <v>134</v>
      </c>
      <c r="Q14" s="41">
        <v>167</v>
      </c>
      <c r="R14" s="41">
        <v>119</v>
      </c>
      <c r="S14" s="41">
        <v>101</v>
      </c>
      <c r="T14" s="41">
        <v>221</v>
      </c>
      <c r="U14" s="41">
        <v>106</v>
      </c>
      <c r="V14" s="41">
        <v>220</v>
      </c>
      <c r="W14" s="41">
        <v>202</v>
      </c>
      <c r="X14" s="41">
        <v>125</v>
      </c>
      <c r="Y14" s="41">
        <v>113</v>
      </c>
      <c r="Z14" s="41">
        <v>78</v>
      </c>
      <c r="AA14" s="41">
        <v>20</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175</v>
      </c>
      <c r="K19" s="25">
        <v>110</v>
      </c>
      <c r="L19" s="25">
        <v>127</v>
      </c>
      <c r="M19" s="25">
        <v>40</v>
      </c>
      <c r="N19" s="25">
        <v>167</v>
      </c>
      <c r="O19" s="25">
        <v>146</v>
      </c>
      <c r="P19" s="25">
        <v>188</v>
      </c>
      <c r="Q19" s="25">
        <v>128</v>
      </c>
      <c r="R19" s="25">
        <v>81</v>
      </c>
      <c r="S19" s="25">
        <v>166</v>
      </c>
      <c r="T19" s="25">
        <v>206</v>
      </c>
      <c r="U19" s="25">
        <v>91</v>
      </c>
      <c r="V19" s="25">
        <v>112</v>
      </c>
      <c r="W19" s="25">
        <v>124</v>
      </c>
      <c r="X19" s="25">
        <v>299</v>
      </c>
      <c r="Y19" s="25">
        <v>172</v>
      </c>
      <c r="Z19" s="25">
        <v>75</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175</v>
      </c>
      <c r="K20" s="41">
        <v>110</v>
      </c>
      <c r="L20" s="41">
        <v>127</v>
      </c>
      <c r="M20" s="41">
        <v>40</v>
      </c>
      <c r="N20" s="41">
        <v>167</v>
      </c>
      <c r="O20" s="41">
        <v>146</v>
      </c>
      <c r="P20" s="41">
        <v>188</v>
      </c>
      <c r="Q20" s="41">
        <v>128</v>
      </c>
      <c r="R20" s="41">
        <v>81</v>
      </c>
      <c r="S20" s="41">
        <v>166</v>
      </c>
      <c r="T20" s="41">
        <v>206</v>
      </c>
      <c r="U20" s="41">
        <v>91</v>
      </c>
      <c r="V20" s="41">
        <v>112</v>
      </c>
      <c r="W20" s="41">
        <v>124</v>
      </c>
      <c r="X20" s="41">
        <v>299</v>
      </c>
      <c r="Y20" s="41">
        <v>172</v>
      </c>
      <c r="Z20" s="41">
        <v>75</v>
      </c>
      <c r="AA20" s="41">
        <v>0</v>
      </c>
      <c r="AB20" s="41">
        <v>0</v>
      </c>
      <c r="AC20" s="41">
        <v>0</v>
      </c>
      <c r="AD20" s="41">
        <v>0</v>
      </c>
      <c r="AE20" s="41"/>
      <c r="AF20" s="41"/>
      <c r="AG20" s="41"/>
      <c r="AH20" s="41"/>
      <c r="AI20" s="121"/>
    </row>
    <row r="21" spans="1:4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302</v>
      </c>
      <c r="K22" s="25">
        <v>237</v>
      </c>
      <c r="L22" s="25">
        <v>271</v>
      </c>
      <c r="M22" s="25">
        <v>205</v>
      </c>
      <c r="N22" s="25">
        <v>272</v>
      </c>
      <c r="O22" s="25">
        <v>247</v>
      </c>
      <c r="P22" s="25">
        <v>364</v>
      </c>
      <c r="Q22" s="25">
        <v>314</v>
      </c>
      <c r="R22" s="25">
        <v>252</v>
      </c>
      <c r="S22" s="25">
        <v>279</v>
      </c>
      <c r="T22" s="25">
        <v>336</v>
      </c>
      <c r="U22" s="25">
        <v>346</v>
      </c>
      <c r="V22" s="25">
        <v>266</v>
      </c>
      <c r="W22" s="25">
        <v>223</v>
      </c>
      <c r="X22" s="25">
        <v>394</v>
      </c>
      <c r="Y22" s="25">
        <v>385</v>
      </c>
      <c r="Z22" s="25">
        <v>355</v>
      </c>
      <c r="AA22" s="25">
        <v>317</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302</v>
      </c>
      <c r="K23" s="41">
        <v>237</v>
      </c>
      <c r="L23" s="41">
        <v>271</v>
      </c>
      <c r="M23" s="41">
        <v>205</v>
      </c>
      <c r="N23" s="41">
        <v>272</v>
      </c>
      <c r="O23" s="41">
        <v>247</v>
      </c>
      <c r="P23" s="41">
        <v>364</v>
      </c>
      <c r="Q23" s="41">
        <v>314</v>
      </c>
      <c r="R23" s="41">
        <v>252</v>
      </c>
      <c r="S23" s="41">
        <v>279</v>
      </c>
      <c r="T23" s="41">
        <v>336</v>
      </c>
      <c r="U23" s="41">
        <v>346</v>
      </c>
      <c r="V23" s="41">
        <v>266</v>
      </c>
      <c r="W23" s="41">
        <v>223</v>
      </c>
      <c r="X23" s="41">
        <v>394</v>
      </c>
      <c r="Y23" s="41">
        <v>385</v>
      </c>
      <c r="Z23" s="41">
        <v>355</v>
      </c>
      <c r="AA23" s="41">
        <v>317</v>
      </c>
      <c r="AB23" s="41">
        <v>0</v>
      </c>
      <c r="AC23" s="41">
        <v>0</v>
      </c>
      <c r="AD23" s="41">
        <v>0</v>
      </c>
      <c r="AE23" s="41"/>
      <c r="AF23" s="41"/>
      <c r="AG23" s="41"/>
      <c r="AH23" s="41"/>
      <c r="AI23" s="121"/>
    </row>
    <row r="24" spans="1:47" s="4" customFormat="1" ht="7.5" customHeight="1" x14ac:dyDescent="0.2">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8"/>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314</v>
      </c>
      <c r="K25" s="25">
        <v>175</v>
      </c>
      <c r="L25" s="25">
        <v>93</v>
      </c>
      <c r="M25" s="25">
        <v>106</v>
      </c>
      <c r="N25" s="25">
        <v>100</v>
      </c>
      <c r="O25" s="25">
        <v>171</v>
      </c>
      <c r="P25" s="25">
        <v>71</v>
      </c>
      <c r="Q25" s="25">
        <v>177</v>
      </c>
      <c r="R25" s="25">
        <v>143</v>
      </c>
      <c r="S25" s="25">
        <v>139</v>
      </c>
      <c r="T25" s="25">
        <v>149</v>
      </c>
      <c r="U25" s="25">
        <v>81</v>
      </c>
      <c r="V25" s="25">
        <v>192</v>
      </c>
      <c r="W25" s="25">
        <v>166</v>
      </c>
      <c r="X25" s="25">
        <v>128</v>
      </c>
      <c r="Y25" s="25">
        <v>181</v>
      </c>
      <c r="Z25" s="25">
        <v>104</v>
      </c>
      <c r="AA25" s="25">
        <v>38</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314</v>
      </c>
      <c r="K26" s="41">
        <v>175</v>
      </c>
      <c r="L26" s="41">
        <v>93</v>
      </c>
      <c r="M26" s="41">
        <v>106</v>
      </c>
      <c r="N26" s="41">
        <v>100</v>
      </c>
      <c r="O26" s="41">
        <v>171</v>
      </c>
      <c r="P26" s="41">
        <v>71</v>
      </c>
      <c r="Q26" s="41">
        <v>177</v>
      </c>
      <c r="R26" s="41">
        <v>143</v>
      </c>
      <c r="S26" s="41">
        <v>139</v>
      </c>
      <c r="T26" s="41">
        <v>149</v>
      </c>
      <c r="U26" s="41">
        <v>81</v>
      </c>
      <c r="V26" s="41">
        <v>192</v>
      </c>
      <c r="W26" s="41">
        <v>166</v>
      </c>
      <c r="X26" s="41">
        <v>128</v>
      </c>
      <c r="Y26" s="41">
        <v>181</v>
      </c>
      <c r="Z26" s="41">
        <v>104</v>
      </c>
      <c r="AA26" s="41">
        <v>38</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49">
      <colorScale>
        <cfvo type="min"/>
        <cfvo type="percentile" val="50"/>
        <cfvo type="max"/>
        <color rgb="FFE98BD7"/>
        <color rgb="FFD5007F"/>
        <color rgb="FF950054"/>
      </colorScale>
    </cfRule>
  </conditionalFormatting>
  <conditionalFormatting sqref="AI10">
    <cfRule type="cellIs" dxfId="169" priority="15" operator="greaterThan">
      <formula>95%</formula>
    </cfRule>
    <cfRule type="cellIs" dxfId="168" priority="16" operator="greaterThanOrEqual">
      <formula>90%</formula>
    </cfRule>
    <cfRule type="cellIs" dxfId="167" priority="17" operator="lessThan">
      <formula>89.99%</formula>
    </cfRule>
  </conditionalFormatting>
  <conditionalFormatting sqref="AI13">
    <cfRule type="cellIs" dxfId="166" priority="12" operator="greaterThan">
      <formula>95%</formula>
    </cfRule>
    <cfRule type="cellIs" dxfId="165" priority="13" operator="greaterThanOrEqual">
      <formula>90%</formula>
    </cfRule>
    <cfRule type="cellIs" dxfId="164" priority="14" operator="lessThan">
      <formula>89.99%</formula>
    </cfRule>
  </conditionalFormatting>
  <conditionalFormatting sqref="AI16">
    <cfRule type="cellIs" dxfId="163" priority="9" operator="greaterThan">
      <formula>95%</formula>
    </cfRule>
    <cfRule type="cellIs" dxfId="162" priority="10" operator="greaterThanOrEqual">
      <formula>90%</formula>
    </cfRule>
    <cfRule type="cellIs" dxfId="161" priority="11" operator="lessThan">
      <formula>89.99%</formula>
    </cfRule>
  </conditionalFormatting>
  <conditionalFormatting sqref="AI19">
    <cfRule type="cellIs" dxfId="160" priority="6" operator="greaterThan">
      <formula>95%</formula>
    </cfRule>
    <cfRule type="cellIs" dxfId="159" priority="7" operator="greaterThanOrEqual">
      <formula>90%</formula>
    </cfRule>
    <cfRule type="cellIs" dxfId="158" priority="8" operator="lessThan">
      <formula>89.99%</formula>
    </cfRule>
  </conditionalFormatting>
  <conditionalFormatting sqref="AI22">
    <cfRule type="cellIs" dxfId="157" priority="1" operator="greaterThanOrEqual">
      <formula>100%</formula>
    </cfRule>
    <cfRule type="cellIs" dxfId="156" priority="2" operator="lessThan">
      <formula>99.99%</formula>
    </cfRule>
  </conditionalFormatting>
  <conditionalFormatting sqref="AI25">
    <cfRule type="cellIs" dxfId="155" priority="3" operator="greaterThan">
      <formula>95%</formula>
    </cfRule>
    <cfRule type="cellIs" dxfId="154" priority="4" operator="greaterThanOrEqual">
      <formula>90%</formula>
    </cfRule>
    <cfRule type="cellIs" dxfId="153" priority="5" operator="lessThan">
      <formula>89.99%</formula>
    </cfRule>
  </conditionalFormatting>
  <dataValidations count="1">
    <dataValidation showDropDown="1" showInputMessage="1" showErrorMessage="1" sqref="C21 G19:G23 G10:G11 G16:G17 G13:G14 G25:G26" xr:uid="{0CE0C211-AE79-4C17-B226-F1C20D1FD7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52A3D-7BB1-4D61-BCB0-4781DECCC5A5}">
  <sheetPr>
    <tabColor rgb="FF002060"/>
  </sheetPr>
  <dimension ref="A1:AU48"/>
  <sheetViews>
    <sheetView showGridLines="0" topLeftCell="L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36</v>
      </c>
      <c r="F2" s="113" t="s">
        <v>92</v>
      </c>
      <c r="G2" s="113"/>
      <c r="H2" s="22">
        <v>153654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12</v>
      </c>
      <c r="K10" s="25">
        <v>10</v>
      </c>
      <c r="L10" s="25">
        <v>9</v>
      </c>
      <c r="M10" s="25">
        <v>23</v>
      </c>
      <c r="N10" s="25">
        <v>15</v>
      </c>
      <c r="O10" s="25">
        <v>17</v>
      </c>
      <c r="P10" s="25">
        <v>19</v>
      </c>
      <c r="Q10" s="25">
        <v>28</v>
      </c>
      <c r="R10" s="25">
        <v>15</v>
      </c>
      <c r="S10" s="25">
        <v>14</v>
      </c>
      <c r="T10" s="25">
        <v>30</v>
      </c>
      <c r="U10" s="25">
        <v>14</v>
      </c>
      <c r="V10" s="25">
        <v>29</v>
      </c>
      <c r="W10" s="25">
        <v>17</v>
      </c>
      <c r="X10" s="25">
        <v>33</v>
      </c>
      <c r="Y10" s="25">
        <v>11</v>
      </c>
      <c r="Z10" s="25">
        <v>4</v>
      </c>
      <c r="AA10" s="25">
        <v>1</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12</v>
      </c>
      <c r="K11" s="41">
        <v>10</v>
      </c>
      <c r="L11" s="41">
        <v>9</v>
      </c>
      <c r="M11" s="41">
        <v>23</v>
      </c>
      <c r="N11" s="41">
        <v>15</v>
      </c>
      <c r="O11" s="41">
        <v>17</v>
      </c>
      <c r="P11" s="41">
        <v>19</v>
      </c>
      <c r="Q11" s="41">
        <v>28</v>
      </c>
      <c r="R11" s="41">
        <v>15</v>
      </c>
      <c r="S11" s="41">
        <v>14</v>
      </c>
      <c r="T11" s="41">
        <v>30</v>
      </c>
      <c r="U11" s="41">
        <v>14</v>
      </c>
      <c r="V11" s="41">
        <v>29</v>
      </c>
      <c r="W11" s="41">
        <v>17</v>
      </c>
      <c r="X11" s="41">
        <v>33</v>
      </c>
      <c r="Y11" s="41">
        <v>11</v>
      </c>
      <c r="Z11" s="41">
        <v>4</v>
      </c>
      <c r="AA11" s="41">
        <v>1</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122</v>
      </c>
      <c r="K13" s="25">
        <v>103</v>
      </c>
      <c r="L13" s="25">
        <v>87</v>
      </c>
      <c r="M13" s="25">
        <v>231</v>
      </c>
      <c r="N13" s="25">
        <v>148</v>
      </c>
      <c r="O13" s="25">
        <v>168</v>
      </c>
      <c r="P13" s="25">
        <v>192</v>
      </c>
      <c r="Q13" s="25">
        <v>286</v>
      </c>
      <c r="R13" s="25">
        <v>158</v>
      </c>
      <c r="S13" s="25">
        <v>144</v>
      </c>
      <c r="T13" s="25">
        <v>301</v>
      </c>
      <c r="U13" s="25">
        <v>140</v>
      </c>
      <c r="V13" s="25">
        <v>289</v>
      </c>
      <c r="W13" s="25">
        <v>166</v>
      </c>
      <c r="X13" s="25">
        <v>332</v>
      </c>
      <c r="Y13" s="25">
        <v>117</v>
      </c>
      <c r="Z13" s="25">
        <v>46</v>
      </c>
      <c r="AA13" s="25">
        <v>9</v>
      </c>
      <c r="AB13" s="25">
        <v>0</v>
      </c>
      <c r="AC13" s="25">
        <v>0</v>
      </c>
      <c r="AD13" s="25">
        <v>0</v>
      </c>
      <c r="AE13" s="25"/>
      <c r="AF13" s="25"/>
      <c r="AG13" s="25"/>
      <c r="AH13" s="25"/>
      <c r="AI13" s="121">
        <f>IFERROR(SUM(I13:AH13)/SUM(I14:AH14),0)</f>
        <v>0.98957994138717031</v>
      </c>
    </row>
    <row r="14" spans="1:47" s="3" customFormat="1" ht="50.1" customHeight="1" x14ac:dyDescent="0.2">
      <c r="A14" s="132"/>
      <c r="B14" s="133"/>
      <c r="C14" s="128"/>
      <c r="D14" s="129"/>
      <c r="E14" s="128"/>
      <c r="F14" s="130"/>
      <c r="G14" s="131"/>
      <c r="H14" s="27" t="str">
        <f>'PANEL DE CONTROL DISTRITAL'!H13</f>
        <v>Número de trámites aplicados</v>
      </c>
      <c r="I14" s="41">
        <v>0</v>
      </c>
      <c r="J14" s="41">
        <v>125</v>
      </c>
      <c r="K14" s="41">
        <v>106</v>
      </c>
      <c r="L14" s="41">
        <v>87</v>
      </c>
      <c r="M14" s="41">
        <v>232</v>
      </c>
      <c r="N14" s="41">
        <v>150</v>
      </c>
      <c r="O14" s="41">
        <v>179</v>
      </c>
      <c r="P14" s="41">
        <v>193</v>
      </c>
      <c r="Q14" s="41">
        <v>289</v>
      </c>
      <c r="R14" s="41">
        <v>158</v>
      </c>
      <c r="S14" s="41">
        <v>144</v>
      </c>
      <c r="T14" s="41">
        <v>302</v>
      </c>
      <c r="U14" s="41">
        <v>141</v>
      </c>
      <c r="V14" s="41">
        <v>290</v>
      </c>
      <c r="W14" s="41">
        <v>167</v>
      </c>
      <c r="X14" s="41">
        <v>336</v>
      </c>
      <c r="Y14" s="41">
        <v>117</v>
      </c>
      <c r="Z14" s="41">
        <v>46</v>
      </c>
      <c r="AA14" s="41">
        <v>9</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284</v>
      </c>
      <c r="K19" s="25">
        <v>67</v>
      </c>
      <c r="L19" s="25">
        <v>113</v>
      </c>
      <c r="M19" s="25">
        <v>136</v>
      </c>
      <c r="N19" s="25">
        <v>169</v>
      </c>
      <c r="O19" s="25">
        <v>259</v>
      </c>
      <c r="P19" s="25">
        <v>169</v>
      </c>
      <c r="Q19" s="25">
        <v>225</v>
      </c>
      <c r="R19" s="25">
        <v>232</v>
      </c>
      <c r="S19" s="25">
        <v>133</v>
      </c>
      <c r="T19" s="25">
        <v>20</v>
      </c>
      <c r="U19" s="25">
        <v>369</v>
      </c>
      <c r="V19" s="25">
        <v>336</v>
      </c>
      <c r="W19" s="25">
        <v>176</v>
      </c>
      <c r="X19" s="25">
        <v>126</v>
      </c>
      <c r="Y19" s="25">
        <v>235</v>
      </c>
      <c r="Z19" s="25">
        <v>210</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284</v>
      </c>
      <c r="K20" s="41">
        <v>67</v>
      </c>
      <c r="L20" s="41">
        <v>113</v>
      </c>
      <c r="M20" s="41">
        <v>136</v>
      </c>
      <c r="N20" s="41">
        <v>169</v>
      </c>
      <c r="O20" s="41">
        <v>259</v>
      </c>
      <c r="P20" s="41">
        <v>169</v>
      </c>
      <c r="Q20" s="41">
        <v>225</v>
      </c>
      <c r="R20" s="41">
        <v>232</v>
      </c>
      <c r="S20" s="41">
        <v>133</v>
      </c>
      <c r="T20" s="41">
        <v>20</v>
      </c>
      <c r="U20" s="41">
        <v>369</v>
      </c>
      <c r="V20" s="41">
        <v>336</v>
      </c>
      <c r="W20" s="41">
        <v>176</v>
      </c>
      <c r="X20" s="41">
        <v>126</v>
      </c>
      <c r="Y20" s="41">
        <v>235</v>
      </c>
      <c r="Z20" s="41">
        <v>210</v>
      </c>
      <c r="AA20" s="41">
        <v>0</v>
      </c>
      <c r="AB20" s="41">
        <v>0</v>
      </c>
      <c r="AC20" s="41">
        <v>0</v>
      </c>
      <c r="AD20" s="41">
        <v>0</v>
      </c>
      <c r="AE20" s="41"/>
      <c r="AF20" s="41"/>
      <c r="AG20" s="41"/>
      <c r="AH20" s="41"/>
      <c r="AI20" s="121"/>
    </row>
    <row r="21" spans="1:47" s="43" customFormat="1" ht="7.5"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689</v>
      </c>
      <c r="K22" s="25">
        <v>594</v>
      </c>
      <c r="L22" s="25">
        <v>540</v>
      </c>
      <c r="M22" s="25">
        <v>435</v>
      </c>
      <c r="N22" s="25">
        <v>518</v>
      </c>
      <c r="O22" s="25">
        <v>675</v>
      </c>
      <c r="P22" s="25">
        <v>651</v>
      </c>
      <c r="Q22" s="25">
        <v>685</v>
      </c>
      <c r="R22" s="25">
        <v>738</v>
      </c>
      <c r="S22" s="25">
        <v>710</v>
      </c>
      <c r="T22" s="25">
        <v>443</v>
      </c>
      <c r="U22" s="25">
        <v>652</v>
      </c>
      <c r="V22" s="25">
        <v>854</v>
      </c>
      <c r="W22" s="25">
        <v>876</v>
      </c>
      <c r="X22" s="25">
        <v>686</v>
      </c>
      <c r="Y22" s="25">
        <v>794</v>
      </c>
      <c r="Z22" s="25">
        <v>912</v>
      </c>
      <c r="AA22" s="25">
        <v>892</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689</v>
      </c>
      <c r="K23" s="41">
        <v>594</v>
      </c>
      <c r="L23" s="41">
        <v>540</v>
      </c>
      <c r="M23" s="41">
        <v>435</v>
      </c>
      <c r="N23" s="41">
        <v>518</v>
      </c>
      <c r="O23" s="41">
        <v>675</v>
      </c>
      <c r="P23" s="41">
        <v>651</v>
      </c>
      <c r="Q23" s="41">
        <v>685</v>
      </c>
      <c r="R23" s="41">
        <v>738</v>
      </c>
      <c r="S23" s="41">
        <v>710</v>
      </c>
      <c r="T23" s="41">
        <v>443</v>
      </c>
      <c r="U23" s="41">
        <v>652</v>
      </c>
      <c r="V23" s="41">
        <v>854</v>
      </c>
      <c r="W23" s="41">
        <v>876</v>
      </c>
      <c r="X23" s="41">
        <v>686</v>
      </c>
      <c r="Y23" s="41">
        <v>794</v>
      </c>
      <c r="Z23" s="41">
        <v>912</v>
      </c>
      <c r="AA23" s="41">
        <v>892</v>
      </c>
      <c r="AB23" s="41">
        <v>0</v>
      </c>
      <c r="AC23" s="41">
        <v>0</v>
      </c>
      <c r="AD23" s="41">
        <v>0</v>
      </c>
      <c r="AE23" s="41"/>
      <c r="AF23" s="41"/>
      <c r="AG23" s="41"/>
      <c r="AH23" s="41"/>
      <c r="AI23" s="121"/>
    </row>
    <row r="24" spans="1:47" s="4" customFormat="1" ht="7.5" customHeight="1" x14ac:dyDescent="0.2">
      <c r="A24" s="156"/>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8"/>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196</v>
      </c>
      <c r="K25" s="25">
        <v>162</v>
      </c>
      <c r="L25" s="25">
        <v>167</v>
      </c>
      <c r="M25" s="25">
        <v>241</v>
      </c>
      <c r="N25" s="25">
        <v>86</v>
      </c>
      <c r="O25" s="25">
        <v>102</v>
      </c>
      <c r="P25" s="25">
        <v>193</v>
      </c>
      <c r="Q25" s="25">
        <v>188</v>
      </c>
      <c r="R25" s="25">
        <v>179</v>
      </c>
      <c r="S25" s="25">
        <v>161</v>
      </c>
      <c r="T25" s="25">
        <v>287</v>
      </c>
      <c r="U25" s="25">
        <v>160</v>
      </c>
      <c r="V25" s="25">
        <v>134</v>
      </c>
      <c r="W25" s="25">
        <v>148</v>
      </c>
      <c r="X25" s="25">
        <v>316</v>
      </c>
      <c r="Y25" s="25">
        <v>127</v>
      </c>
      <c r="Z25" s="25">
        <v>89</v>
      </c>
      <c r="AA25" s="25">
        <v>20</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196</v>
      </c>
      <c r="K26" s="41">
        <v>162</v>
      </c>
      <c r="L26" s="41">
        <v>167</v>
      </c>
      <c r="M26" s="41">
        <v>241</v>
      </c>
      <c r="N26" s="41">
        <v>86</v>
      </c>
      <c r="O26" s="41">
        <v>102</v>
      </c>
      <c r="P26" s="41">
        <v>193</v>
      </c>
      <c r="Q26" s="41">
        <v>188</v>
      </c>
      <c r="R26" s="41">
        <v>179</v>
      </c>
      <c r="S26" s="41">
        <v>161</v>
      </c>
      <c r="T26" s="41">
        <v>287</v>
      </c>
      <c r="U26" s="41">
        <v>160</v>
      </c>
      <c r="V26" s="41">
        <v>134</v>
      </c>
      <c r="W26" s="41">
        <v>148</v>
      </c>
      <c r="X26" s="41">
        <v>316</v>
      </c>
      <c r="Y26" s="41">
        <v>127</v>
      </c>
      <c r="Z26" s="41">
        <v>89</v>
      </c>
      <c r="AA26" s="41">
        <v>20</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0">
      <colorScale>
        <cfvo type="min"/>
        <cfvo type="percentile" val="50"/>
        <cfvo type="max"/>
        <color rgb="FFE98BD7"/>
        <color rgb="FFD5007F"/>
        <color rgb="FF950054"/>
      </colorScale>
    </cfRule>
  </conditionalFormatting>
  <conditionalFormatting sqref="AI10">
    <cfRule type="cellIs" dxfId="152" priority="15" operator="greaterThan">
      <formula>95%</formula>
    </cfRule>
    <cfRule type="cellIs" dxfId="151" priority="16" operator="greaterThanOrEqual">
      <formula>90%</formula>
    </cfRule>
    <cfRule type="cellIs" dxfId="150" priority="17" operator="lessThan">
      <formula>89.99%</formula>
    </cfRule>
  </conditionalFormatting>
  <conditionalFormatting sqref="AI13">
    <cfRule type="cellIs" dxfId="149" priority="12" operator="greaterThan">
      <formula>95%</formula>
    </cfRule>
    <cfRule type="cellIs" dxfId="148" priority="13" operator="greaterThanOrEqual">
      <formula>90%</formula>
    </cfRule>
    <cfRule type="cellIs" dxfId="147" priority="14" operator="lessThan">
      <formula>89.99%</formula>
    </cfRule>
  </conditionalFormatting>
  <conditionalFormatting sqref="AI16">
    <cfRule type="cellIs" dxfId="146" priority="9" operator="greaterThan">
      <formula>95%</formula>
    </cfRule>
    <cfRule type="cellIs" dxfId="145" priority="10" operator="greaterThanOrEqual">
      <formula>90%</formula>
    </cfRule>
    <cfRule type="cellIs" dxfId="144" priority="11" operator="lessThan">
      <formula>89.99%</formula>
    </cfRule>
  </conditionalFormatting>
  <conditionalFormatting sqref="AI19">
    <cfRule type="cellIs" dxfId="143" priority="6" operator="greaterThan">
      <formula>95%</formula>
    </cfRule>
    <cfRule type="cellIs" dxfId="142" priority="7" operator="greaterThanOrEqual">
      <formula>90%</formula>
    </cfRule>
    <cfRule type="cellIs" dxfId="141" priority="8" operator="lessThan">
      <formula>89.99%</formula>
    </cfRule>
  </conditionalFormatting>
  <conditionalFormatting sqref="AI22">
    <cfRule type="cellIs" dxfId="140" priority="1" operator="greaterThanOrEqual">
      <formula>100%</formula>
    </cfRule>
    <cfRule type="cellIs" dxfId="139" priority="2" operator="lessThan">
      <formula>99.99%</formula>
    </cfRule>
  </conditionalFormatting>
  <conditionalFormatting sqref="AI25">
    <cfRule type="cellIs" dxfId="138" priority="3" operator="greaterThan">
      <formula>95%</formula>
    </cfRule>
    <cfRule type="cellIs" dxfId="137" priority="4" operator="greaterThanOrEqual">
      <formula>90%</formula>
    </cfRule>
    <cfRule type="cellIs" dxfId="136" priority="5" operator="lessThan">
      <formula>89.99%</formula>
    </cfRule>
  </conditionalFormatting>
  <dataValidations count="1">
    <dataValidation showDropDown="1" showInputMessage="1" showErrorMessage="1" sqref="C21 G19:G23 G10:G11 G16:G17 G13:G14 G25:G26" xr:uid="{F763F1D1-8144-4E80-B7C1-A445764689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BEC1-5DE3-485F-90D0-FBBF2811E3E3}">
  <sheetPr>
    <tabColor rgb="FFB8006E"/>
  </sheetPr>
  <dimension ref="A1:AU48"/>
  <sheetViews>
    <sheetView showGridLines="0" topLeftCell="U1" zoomScale="85" zoomScaleNormal="85" workbookViewId="0">
      <selection activeCell="AB9" sqref="AB9:AH9"/>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37</v>
      </c>
      <c r="F2" s="113" t="s">
        <v>92</v>
      </c>
      <c r="G2" s="113"/>
      <c r="H2" s="22">
        <v>153752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51</v>
      </c>
      <c r="K10" s="25">
        <v>50</v>
      </c>
      <c r="L10" s="25">
        <v>39</v>
      </c>
      <c r="M10" s="25">
        <v>52</v>
      </c>
      <c r="N10" s="25">
        <v>54</v>
      </c>
      <c r="O10" s="25">
        <v>57</v>
      </c>
      <c r="P10" s="25">
        <v>59</v>
      </c>
      <c r="Q10" s="25">
        <v>55</v>
      </c>
      <c r="R10" s="25">
        <v>43</v>
      </c>
      <c r="S10" s="25">
        <v>58</v>
      </c>
      <c r="T10" s="25">
        <v>63</v>
      </c>
      <c r="U10" s="25">
        <v>50</v>
      </c>
      <c r="V10" s="25">
        <v>65</v>
      </c>
      <c r="W10" s="25">
        <v>57</v>
      </c>
      <c r="X10" s="25">
        <v>55</v>
      </c>
      <c r="Y10" s="25">
        <v>61</v>
      </c>
      <c r="Z10" s="25">
        <v>49</v>
      </c>
      <c r="AA10" s="25">
        <v>16</v>
      </c>
      <c r="AB10" s="25"/>
      <c r="AC10" s="25"/>
      <c r="AD10" s="25"/>
      <c r="AE10" s="25"/>
      <c r="AF10" s="25"/>
      <c r="AG10" s="25"/>
      <c r="AH10" s="25"/>
      <c r="AI10" s="121">
        <f>IFERROR(SUM(I10:AH10)/SUM(I11:AH11),0)</f>
        <v>0.9925611052072264</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55</v>
      </c>
      <c r="K11" s="41">
        <v>50</v>
      </c>
      <c r="L11" s="41">
        <v>39</v>
      </c>
      <c r="M11" s="41">
        <v>52</v>
      </c>
      <c r="N11" s="41">
        <v>54</v>
      </c>
      <c r="O11" s="41">
        <v>57</v>
      </c>
      <c r="P11" s="41">
        <v>59</v>
      </c>
      <c r="Q11" s="41">
        <v>55</v>
      </c>
      <c r="R11" s="41">
        <v>43</v>
      </c>
      <c r="S11" s="41">
        <v>58</v>
      </c>
      <c r="T11" s="41">
        <v>65</v>
      </c>
      <c r="U11" s="41">
        <v>50</v>
      </c>
      <c r="V11" s="41">
        <v>65</v>
      </c>
      <c r="W11" s="41">
        <v>58</v>
      </c>
      <c r="X11" s="41">
        <v>55</v>
      </c>
      <c r="Y11" s="41">
        <v>61</v>
      </c>
      <c r="Z11" s="41">
        <v>49</v>
      </c>
      <c r="AA11" s="41">
        <v>16</v>
      </c>
      <c r="AB11" s="41"/>
      <c r="AC11" s="41"/>
      <c r="AD11" s="41"/>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554</v>
      </c>
      <c r="K13" s="25">
        <v>473</v>
      </c>
      <c r="L13" s="25">
        <v>391</v>
      </c>
      <c r="M13" s="25">
        <v>519</v>
      </c>
      <c r="N13" s="25">
        <v>521</v>
      </c>
      <c r="O13" s="25">
        <v>558</v>
      </c>
      <c r="P13" s="25">
        <v>565</v>
      </c>
      <c r="Q13" s="25">
        <v>536</v>
      </c>
      <c r="R13" s="25">
        <v>423</v>
      </c>
      <c r="S13" s="25">
        <v>573</v>
      </c>
      <c r="T13" s="25">
        <v>641</v>
      </c>
      <c r="U13" s="25">
        <v>493</v>
      </c>
      <c r="V13" s="25">
        <v>625</v>
      </c>
      <c r="W13" s="25">
        <v>570</v>
      </c>
      <c r="X13" s="25">
        <v>309</v>
      </c>
      <c r="Y13" s="25">
        <v>592</v>
      </c>
      <c r="Z13" s="25">
        <v>455</v>
      </c>
      <c r="AA13" s="25">
        <v>141</v>
      </c>
      <c r="AB13" s="25"/>
      <c r="AC13" s="25"/>
      <c r="AD13" s="25"/>
      <c r="AE13" s="25"/>
      <c r="AF13" s="25"/>
      <c r="AG13" s="25"/>
      <c r="AH13" s="25"/>
      <c r="AI13" s="121">
        <f>IFERROR(SUM(I13:AH13)/SUM(I14:AH14),0)</f>
        <v>0.97237028173610351</v>
      </c>
    </row>
    <row r="14" spans="1:47" s="3" customFormat="1" ht="50.1" customHeight="1" x14ac:dyDescent="0.2">
      <c r="A14" s="132"/>
      <c r="B14" s="133"/>
      <c r="C14" s="128"/>
      <c r="D14" s="129"/>
      <c r="E14" s="128"/>
      <c r="F14" s="130"/>
      <c r="G14" s="131"/>
      <c r="H14" s="27" t="str">
        <f>'PANEL DE CONTROL DISTRITAL'!H13</f>
        <v>Número de trámites aplicados</v>
      </c>
      <c r="I14" s="41">
        <v>0</v>
      </c>
      <c r="J14" s="41">
        <v>555</v>
      </c>
      <c r="K14" s="41">
        <v>473</v>
      </c>
      <c r="L14" s="41">
        <v>393</v>
      </c>
      <c r="M14" s="41">
        <v>521</v>
      </c>
      <c r="N14" s="41">
        <v>522</v>
      </c>
      <c r="O14" s="41">
        <v>559</v>
      </c>
      <c r="P14" s="41">
        <v>568</v>
      </c>
      <c r="Q14" s="41">
        <v>536</v>
      </c>
      <c r="R14" s="41">
        <v>425</v>
      </c>
      <c r="S14" s="41">
        <v>573</v>
      </c>
      <c r="T14" s="41">
        <v>650</v>
      </c>
      <c r="U14" s="41">
        <v>494</v>
      </c>
      <c r="V14" s="41">
        <v>626</v>
      </c>
      <c r="W14" s="41">
        <v>573</v>
      </c>
      <c r="X14" s="41">
        <v>524</v>
      </c>
      <c r="Y14" s="41">
        <v>595</v>
      </c>
      <c r="Z14" s="41">
        <v>455</v>
      </c>
      <c r="AA14" s="41">
        <v>151</v>
      </c>
      <c r="AB14" s="41"/>
      <c r="AC14" s="41"/>
      <c r="AD14" s="41"/>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c r="AC16" s="25"/>
      <c r="AD16" s="25"/>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c r="AC17" s="41"/>
      <c r="AD17" s="41"/>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609</v>
      </c>
      <c r="K19" s="25">
        <v>603</v>
      </c>
      <c r="L19" s="25">
        <v>285</v>
      </c>
      <c r="M19" s="25">
        <v>632</v>
      </c>
      <c r="N19" s="25">
        <v>320</v>
      </c>
      <c r="O19" s="25">
        <v>728</v>
      </c>
      <c r="P19" s="25">
        <v>565</v>
      </c>
      <c r="Q19" s="25">
        <v>439</v>
      </c>
      <c r="R19" s="25">
        <v>642</v>
      </c>
      <c r="S19" s="25">
        <v>448</v>
      </c>
      <c r="T19" s="25">
        <v>484</v>
      </c>
      <c r="U19" s="25">
        <v>535</v>
      </c>
      <c r="V19" s="25">
        <v>694</v>
      </c>
      <c r="W19" s="25">
        <v>409</v>
      </c>
      <c r="X19" s="25">
        <v>764</v>
      </c>
      <c r="Y19" s="25">
        <v>556</v>
      </c>
      <c r="Z19" s="25">
        <v>380</v>
      </c>
      <c r="AA19" s="25">
        <v>0</v>
      </c>
      <c r="AB19" s="25"/>
      <c r="AC19" s="25"/>
      <c r="AD19" s="25"/>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609</v>
      </c>
      <c r="K20" s="41">
        <v>603</v>
      </c>
      <c r="L20" s="41">
        <v>285</v>
      </c>
      <c r="M20" s="41">
        <v>632</v>
      </c>
      <c r="N20" s="41">
        <v>320</v>
      </c>
      <c r="O20" s="41">
        <v>728</v>
      </c>
      <c r="P20" s="41">
        <v>565</v>
      </c>
      <c r="Q20" s="41">
        <v>439</v>
      </c>
      <c r="R20" s="41">
        <v>642</v>
      </c>
      <c r="S20" s="41">
        <v>448</v>
      </c>
      <c r="T20" s="41">
        <v>484</v>
      </c>
      <c r="U20" s="41">
        <v>535</v>
      </c>
      <c r="V20" s="41">
        <v>694</v>
      </c>
      <c r="W20" s="41">
        <v>409</v>
      </c>
      <c r="X20" s="41">
        <v>764</v>
      </c>
      <c r="Y20" s="41">
        <v>556</v>
      </c>
      <c r="Z20" s="41">
        <v>380</v>
      </c>
      <c r="AA20" s="41">
        <v>0</v>
      </c>
      <c r="AB20" s="41"/>
      <c r="AC20" s="41"/>
      <c r="AD20" s="41"/>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942</v>
      </c>
      <c r="K22" s="25">
        <v>930</v>
      </c>
      <c r="L22" s="25">
        <v>785</v>
      </c>
      <c r="M22" s="25">
        <v>985</v>
      </c>
      <c r="N22" s="25">
        <v>800</v>
      </c>
      <c r="O22" s="25">
        <v>993</v>
      </c>
      <c r="P22" s="25">
        <v>1003</v>
      </c>
      <c r="Q22" s="25">
        <v>927</v>
      </c>
      <c r="R22" s="25">
        <v>1094</v>
      </c>
      <c r="S22" s="25">
        <v>951</v>
      </c>
      <c r="T22" s="25">
        <v>953</v>
      </c>
      <c r="U22" s="25">
        <v>937</v>
      </c>
      <c r="V22" s="25">
        <v>1027</v>
      </c>
      <c r="W22" s="25">
        <v>874</v>
      </c>
      <c r="X22" s="25">
        <v>1072</v>
      </c>
      <c r="Y22" s="25">
        <v>1076</v>
      </c>
      <c r="Z22" s="25">
        <v>938</v>
      </c>
      <c r="AA22" s="25">
        <v>811</v>
      </c>
      <c r="AB22" s="25"/>
      <c r="AC22" s="25"/>
      <c r="AD22" s="25"/>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942</v>
      </c>
      <c r="K23" s="41">
        <v>930</v>
      </c>
      <c r="L23" s="41">
        <v>785</v>
      </c>
      <c r="M23" s="41">
        <v>985</v>
      </c>
      <c r="N23" s="41">
        <v>800</v>
      </c>
      <c r="O23" s="41">
        <v>993</v>
      </c>
      <c r="P23" s="41">
        <v>1003</v>
      </c>
      <c r="Q23" s="41">
        <v>927</v>
      </c>
      <c r="R23" s="41">
        <v>1094</v>
      </c>
      <c r="S23" s="41">
        <v>951</v>
      </c>
      <c r="T23" s="41">
        <v>953</v>
      </c>
      <c r="U23" s="41">
        <v>937</v>
      </c>
      <c r="V23" s="41">
        <v>1027</v>
      </c>
      <c r="W23" s="41">
        <v>874</v>
      </c>
      <c r="X23" s="41">
        <v>1072</v>
      </c>
      <c r="Y23" s="41">
        <v>1076</v>
      </c>
      <c r="Z23" s="41">
        <v>938</v>
      </c>
      <c r="AA23" s="41">
        <v>811</v>
      </c>
      <c r="AB23" s="41"/>
      <c r="AC23" s="41"/>
      <c r="AD23" s="41"/>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531</v>
      </c>
      <c r="K25" s="25">
        <v>615</v>
      </c>
      <c r="L25" s="25">
        <v>430</v>
      </c>
      <c r="M25" s="25">
        <v>432</v>
      </c>
      <c r="N25" s="25">
        <v>505</v>
      </c>
      <c r="O25" s="25">
        <v>535</v>
      </c>
      <c r="P25" s="25">
        <v>555</v>
      </c>
      <c r="Q25" s="25">
        <v>506</v>
      </c>
      <c r="R25" s="25">
        <v>475</v>
      </c>
      <c r="S25" s="25">
        <v>591</v>
      </c>
      <c r="T25" s="25">
        <v>482</v>
      </c>
      <c r="U25" s="25">
        <v>551</v>
      </c>
      <c r="V25" s="25">
        <v>591</v>
      </c>
      <c r="W25" s="25">
        <v>562</v>
      </c>
      <c r="X25" s="25">
        <v>566</v>
      </c>
      <c r="Y25" s="25">
        <v>551</v>
      </c>
      <c r="Z25" s="25">
        <v>516</v>
      </c>
      <c r="AA25" s="25">
        <v>127</v>
      </c>
      <c r="AB25" s="25"/>
      <c r="AC25" s="25"/>
      <c r="AD25" s="25"/>
      <c r="AE25" s="25"/>
      <c r="AF25" s="25"/>
      <c r="AG25" s="25"/>
      <c r="AH25" s="25"/>
      <c r="AI25" s="121">
        <f>IFERROR(SUM(I25:AH25)/SUM(I26:AH26),0)</f>
        <v>0.99846743295019158</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531</v>
      </c>
      <c r="K26" s="41">
        <v>616</v>
      </c>
      <c r="L26" s="41">
        <v>430</v>
      </c>
      <c r="M26" s="41">
        <v>432</v>
      </c>
      <c r="N26" s="41">
        <v>505</v>
      </c>
      <c r="O26" s="41">
        <v>535</v>
      </c>
      <c r="P26" s="41">
        <v>555</v>
      </c>
      <c r="Q26" s="41">
        <v>507</v>
      </c>
      <c r="R26" s="41">
        <v>477</v>
      </c>
      <c r="S26" s="41">
        <v>592</v>
      </c>
      <c r="T26" s="41">
        <v>482</v>
      </c>
      <c r="U26" s="41">
        <v>553</v>
      </c>
      <c r="V26" s="41">
        <v>593</v>
      </c>
      <c r="W26" s="41">
        <v>563</v>
      </c>
      <c r="X26" s="41">
        <v>567</v>
      </c>
      <c r="Y26" s="41">
        <v>551</v>
      </c>
      <c r="Z26" s="41">
        <v>518</v>
      </c>
      <c r="AA26" s="41">
        <v>128</v>
      </c>
      <c r="AB26" s="41"/>
      <c r="AC26" s="41"/>
      <c r="AD26" s="41"/>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1">
      <colorScale>
        <cfvo type="min"/>
        <cfvo type="percentile" val="50"/>
        <cfvo type="max"/>
        <color rgb="FFE98BD7"/>
        <color rgb="FFD5007F"/>
        <color rgb="FF950054"/>
      </colorScale>
    </cfRule>
  </conditionalFormatting>
  <conditionalFormatting sqref="AI10">
    <cfRule type="cellIs" dxfId="135" priority="15" operator="greaterThan">
      <formula>95%</formula>
    </cfRule>
    <cfRule type="cellIs" dxfId="134" priority="16" operator="greaterThanOrEqual">
      <formula>90%</formula>
    </cfRule>
    <cfRule type="cellIs" dxfId="133" priority="17" operator="lessThan">
      <formula>89.99%</formula>
    </cfRule>
  </conditionalFormatting>
  <conditionalFormatting sqref="AI13">
    <cfRule type="cellIs" dxfId="132" priority="12" operator="greaterThan">
      <formula>95%</formula>
    </cfRule>
    <cfRule type="cellIs" dxfId="131" priority="13" operator="greaterThanOrEqual">
      <formula>90%</formula>
    </cfRule>
    <cfRule type="cellIs" dxfId="130" priority="14" operator="lessThan">
      <formula>89.99%</formula>
    </cfRule>
  </conditionalFormatting>
  <conditionalFormatting sqref="AI16">
    <cfRule type="cellIs" dxfId="129" priority="9" operator="greaterThan">
      <formula>95%</formula>
    </cfRule>
    <cfRule type="cellIs" dxfId="128" priority="10" operator="greaterThanOrEqual">
      <formula>90%</formula>
    </cfRule>
    <cfRule type="cellIs" dxfId="127" priority="11" operator="lessThan">
      <formula>89.99%</formula>
    </cfRule>
  </conditionalFormatting>
  <conditionalFormatting sqref="AI19">
    <cfRule type="cellIs" dxfId="126" priority="6" operator="greaterThan">
      <formula>95%</formula>
    </cfRule>
    <cfRule type="cellIs" dxfId="125" priority="7" operator="greaterThanOrEqual">
      <formula>90%</formula>
    </cfRule>
    <cfRule type="cellIs" dxfId="124" priority="8" operator="lessThan">
      <formula>89.99%</formula>
    </cfRule>
  </conditionalFormatting>
  <conditionalFormatting sqref="AI22">
    <cfRule type="cellIs" dxfId="123" priority="1" operator="greaterThanOrEqual">
      <formula>100%</formula>
    </cfRule>
    <cfRule type="cellIs" dxfId="122" priority="2" operator="lessThan">
      <formula>99.99%</formula>
    </cfRule>
  </conditionalFormatting>
  <conditionalFormatting sqref="AI25">
    <cfRule type="cellIs" dxfId="121" priority="3" operator="greaterThan">
      <formula>95%</formula>
    </cfRule>
    <cfRule type="cellIs" dxfId="120" priority="4" operator="greaterThanOrEqual">
      <formula>90%</formula>
    </cfRule>
    <cfRule type="cellIs" dxfId="119" priority="5" operator="lessThan">
      <formula>89.99%</formula>
    </cfRule>
  </conditionalFormatting>
  <dataValidations count="1">
    <dataValidation showDropDown="1" showInputMessage="1" showErrorMessage="1" sqref="C21 G19:G23 G10:G11 G16:G17 G13:G14 G25:G26" xr:uid="{FB28796E-1463-4D7D-A167-288ACA83059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5AE8-1C53-4FB4-9AA5-0B087E6FE017}">
  <sheetPr>
    <tabColor rgb="FFB8006E"/>
  </sheetPr>
  <dimension ref="A1:AU48"/>
  <sheetViews>
    <sheetView showGridLines="0" topLeftCell="O4" zoomScale="85" zoomScaleNormal="85" workbookViewId="0">
      <selection activeCell="AB9" sqref="AB9:AH9"/>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37</v>
      </c>
      <c r="F2" s="113" t="s">
        <v>92</v>
      </c>
      <c r="G2" s="113"/>
      <c r="H2" s="22">
        <v>153753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67</v>
      </c>
      <c r="K10" s="25">
        <v>67</v>
      </c>
      <c r="L10" s="25">
        <v>45</v>
      </c>
      <c r="M10" s="25">
        <v>70</v>
      </c>
      <c r="N10" s="25">
        <v>60</v>
      </c>
      <c r="O10" s="25">
        <v>72</v>
      </c>
      <c r="P10" s="25">
        <v>70</v>
      </c>
      <c r="Q10" s="25">
        <v>85</v>
      </c>
      <c r="R10" s="25">
        <v>77</v>
      </c>
      <c r="S10" s="25">
        <v>91</v>
      </c>
      <c r="T10" s="25">
        <v>88</v>
      </c>
      <c r="U10" s="25">
        <v>64</v>
      </c>
      <c r="V10" s="25">
        <v>79</v>
      </c>
      <c r="W10" s="25">
        <v>78</v>
      </c>
      <c r="X10" s="25">
        <v>74</v>
      </c>
      <c r="Y10" s="25">
        <v>60</v>
      </c>
      <c r="Z10" s="25">
        <v>44</v>
      </c>
      <c r="AA10" s="25">
        <v>16</v>
      </c>
      <c r="AB10" s="25"/>
      <c r="AC10" s="25"/>
      <c r="AD10" s="25"/>
      <c r="AE10" s="25"/>
      <c r="AF10" s="25"/>
      <c r="AG10" s="25"/>
      <c r="AH10" s="25"/>
      <c r="AI10" s="121">
        <f>IFERROR(SUM(I10:AH10)/SUM(I11:AH11),0)</f>
        <v>0.9686998394863563</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68</v>
      </c>
      <c r="K11" s="41">
        <v>67</v>
      </c>
      <c r="L11" s="41">
        <v>50</v>
      </c>
      <c r="M11" s="41">
        <v>73</v>
      </c>
      <c r="N11" s="41">
        <v>65</v>
      </c>
      <c r="O11" s="41">
        <v>80</v>
      </c>
      <c r="P11" s="41">
        <v>76</v>
      </c>
      <c r="Q11" s="41">
        <v>94</v>
      </c>
      <c r="R11" s="41">
        <v>79</v>
      </c>
      <c r="S11" s="41">
        <v>91</v>
      </c>
      <c r="T11" s="41">
        <v>88</v>
      </c>
      <c r="U11" s="41">
        <v>64</v>
      </c>
      <c r="V11" s="41">
        <v>79</v>
      </c>
      <c r="W11" s="41">
        <v>78</v>
      </c>
      <c r="X11" s="41">
        <v>74</v>
      </c>
      <c r="Y11" s="41">
        <v>60</v>
      </c>
      <c r="Z11" s="41">
        <v>44</v>
      </c>
      <c r="AA11" s="41">
        <v>16</v>
      </c>
      <c r="AB11" s="41"/>
      <c r="AC11" s="41"/>
      <c r="AD11" s="41"/>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671</v>
      </c>
      <c r="K13" s="25">
        <v>670</v>
      </c>
      <c r="L13" s="25">
        <v>496</v>
      </c>
      <c r="M13" s="25">
        <v>727</v>
      </c>
      <c r="N13" s="25">
        <v>649</v>
      </c>
      <c r="O13" s="25">
        <v>799</v>
      </c>
      <c r="P13" s="25">
        <v>751</v>
      </c>
      <c r="Q13" s="25">
        <v>940</v>
      </c>
      <c r="R13" s="25">
        <v>783</v>
      </c>
      <c r="S13" s="25">
        <v>911</v>
      </c>
      <c r="T13" s="25">
        <v>928</v>
      </c>
      <c r="U13" s="25">
        <v>637</v>
      </c>
      <c r="V13" s="25">
        <v>793</v>
      </c>
      <c r="W13" s="25">
        <v>786</v>
      </c>
      <c r="X13" s="25">
        <v>740</v>
      </c>
      <c r="Y13" s="25">
        <v>605</v>
      </c>
      <c r="Z13" s="25">
        <v>432</v>
      </c>
      <c r="AA13" s="25">
        <v>163</v>
      </c>
      <c r="AB13" s="25"/>
      <c r="AC13" s="25"/>
      <c r="AD13" s="25"/>
      <c r="AE13" s="25"/>
      <c r="AF13" s="25"/>
      <c r="AG13" s="25"/>
      <c r="AH13" s="25"/>
      <c r="AI13" s="121">
        <f>IFERROR(SUM(I13:AH13)/SUM(I14:AH14),0)</f>
        <v>0.99577150151587679</v>
      </c>
    </row>
    <row r="14" spans="1:47" s="3" customFormat="1" ht="50.1" customHeight="1" x14ac:dyDescent="0.2">
      <c r="A14" s="132"/>
      <c r="B14" s="133"/>
      <c r="C14" s="128"/>
      <c r="D14" s="129"/>
      <c r="E14" s="128"/>
      <c r="F14" s="130"/>
      <c r="G14" s="131"/>
      <c r="H14" s="27" t="str">
        <f>'PANEL DE CONTROL DISTRITAL'!H13</f>
        <v>Número de trámites aplicados</v>
      </c>
      <c r="I14" s="41">
        <v>0</v>
      </c>
      <c r="J14" s="41">
        <v>676</v>
      </c>
      <c r="K14" s="41">
        <v>672</v>
      </c>
      <c r="L14" s="41">
        <v>498</v>
      </c>
      <c r="M14" s="41">
        <v>731</v>
      </c>
      <c r="N14" s="41">
        <v>652</v>
      </c>
      <c r="O14" s="41">
        <v>804</v>
      </c>
      <c r="P14" s="41">
        <v>756</v>
      </c>
      <c r="Q14" s="41">
        <v>944</v>
      </c>
      <c r="R14" s="41">
        <v>785</v>
      </c>
      <c r="S14" s="41">
        <v>913</v>
      </c>
      <c r="T14" s="41">
        <v>932</v>
      </c>
      <c r="U14" s="41">
        <v>641</v>
      </c>
      <c r="V14" s="41">
        <v>795</v>
      </c>
      <c r="W14" s="41">
        <v>788</v>
      </c>
      <c r="X14" s="41">
        <v>742</v>
      </c>
      <c r="Y14" s="41">
        <v>607</v>
      </c>
      <c r="Z14" s="41">
        <v>435</v>
      </c>
      <c r="AA14" s="41">
        <v>163</v>
      </c>
      <c r="AB14" s="41"/>
      <c r="AC14" s="41"/>
      <c r="AD14" s="41"/>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0</v>
      </c>
      <c r="M16" s="25">
        <v>1</v>
      </c>
      <c r="N16" s="25">
        <v>0</v>
      </c>
      <c r="O16" s="25">
        <v>1</v>
      </c>
      <c r="P16" s="25">
        <v>3</v>
      </c>
      <c r="Q16" s="25">
        <v>2</v>
      </c>
      <c r="R16" s="25">
        <v>0</v>
      </c>
      <c r="S16" s="25">
        <v>1</v>
      </c>
      <c r="T16" s="25">
        <v>0</v>
      </c>
      <c r="U16" s="25">
        <v>1</v>
      </c>
      <c r="V16" s="25">
        <v>0</v>
      </c>
      <c r="W16" s="25">
        <v>0</v>
      </c>
      <c r="X16" s="25">
        <v>0</v>
      </c>
      <c r="Y16" s="25">
        <v>0</v>
      </c>
      <c r="Z16" s="25">
        <v>0</v>
      </c>
      <c r="AA16" s="25">
        <v>0</v>
      </c>
      <c r="AB16" s="25"/>
      <c r="AC16" s="25"/>
      <c r="AD16" s="25"/>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0</v>
      </c>
      <c r="M17" s="41">
        <v>1</v>
      </c>
      <c r="N17" s="41">
        <v>0</v>
      </c>
      <c r="O17" s="41">
        <v>1</v>
      </c>
      <c r="P17" s="41">
        <v>3</v>
      </c>
      <c r="Q17" s="41">
        <v>2</v>
      </c>
      <c r="R17" s="41">
        <v>0</v>
      </c>
      <c r="S17" s="41">
        <v>1</v>
      </c>
      <c r="T17" s="41">
        <v>0</v>
      </c>
      <c r="U17" s="41">
        <v>1</v>
      </c>
      <c r="V17" s="41">
        <v>0</v>
      </c>
      <c r="W17" s="41">
        <v>0</v>
      </c>
      <c r="X17" s="41">
        <v>0</v>
      </c>
      <c r="Y17" s="41">
        <v>0</v>
      </c>
      <c r="Z17" s="41">
        <v>0</v>
      </c>
      <c r="AA17" s="41">
        <v>0</v>
      </c>
      <c r="AB17" s="41"/>
      <c r="AC17" s="41"/>
      <c r="AD17" s="41"/>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602</v>
      </c>
      <c r="K19" s="25">
        <v>821</v>
      </c>
      <c r="L19" s="25">
        <v>346</v>
      </c>
      <c r="M19" s="25">
        <v>842</v>
      </c>
      <c r="N19" s="25">
        <v>482</v>
      </c>
      <c r="O19" s="25">
        <v>930</v>
      </c>
      <c r="P19" s="25">
        <v>781</v>
      </c>
      <c r="Q19" s="25">
        <v>754</v>
      </c>
      <c r="R19" s="25">
        <v>891</v>
      </c>
      <c r="S19" s="25">
        <v>801</v>
      </c>
      <c r="T19" s="25">
        <v>852</v>
      </c>
      <c r="U19" s="25">
        <v>768</v>
      </c>
      <c r="V19" s="25">
        <v>791</v>
      </c>
      <c r="W19" s="25">
        <v>771</v>
      </c>
      <c r="X19" s="25">
        <v>906</v>
      </c>
      <c r="Y19" s="25">
        <v>679</v>
      </c>
      <c r="Z19" s="25">
        <v>367</v>
      </c>
      <c r="AA19" s="25">
        <v>110</v>
      </c>
      <c r="AB19" s="25"/>
      <c r="AC19" s="25"/>
      <c r="AD19" s="25"/>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602</v>
      </c>
      <c r="K20" s="41">
        <v>821</v>
      </c>
      <c r="L20" s="41">
        <v>346</v>
      </c>
      <c r="M20" s="41">
        <v>842</v>
      </c>
      <c r="N20" s="41">
        <v>482</v>
      </c>
      <c r="O20" s="41">
        <v>930</v>
      </c>
      <c r="P20" s="41">
        <v>781</v>
      </c>
      <c r="Q20" s="41">
        <v>754</v>
      </c>
      <c r="R20" s="41">
        <v>891</v>
      </c>
      <c r="S20" s="41">
        <v>801</v>
      </c>
      <c r="T20" s="41">
        <v>852</v>
      </c>
      <c r="U20" s="41">
        <v>768</v>
      </c>
      <c r="V20" s="41">
        <v>791</v>
      </c>
      <c r="W20" s="41">
        <v>771</v>
      </c>
      <c r="X20" s="41">
        <v>906</v>
      </c>
      <c r="Y20" s="41">
        <v>679</v>
      </c>
      <c r="Z20" s="41">
        <v>367</v>
      </c>
      <c r="AA20" s="41">
        <v>110</v>
      </c>
      <c r="AB20" s="41"/>
      <c r="AC20" s="41"/>
      <c r="AD20" s="41"/>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868</v>
      </c>
      <c r="K22" s="25">
        <v>1046</v>
      </c>
      <c r="L22" s="25">
        <v>787</v>
      </c>
      <c r="M22" s="25">
        <v>866</v>
      </c>
      <c r="N22" s="25">
        <v>866</v>
      </c>
      <c r="O22" s="25">
        <v>1181</v>
      </c>
      <c r="P22" s="25">
        <v>1194</v>
      </c>
      <c r="Q22" s="25">
        <v>1142</v>
      </c>
      <c r="R22" s="25">
        <v>1442</v>
      </c>
      <c r="S22" s="25">
        <v>1124</v>
      </c>
      <c r="T22" s="25">
        <v>980</v>
      </c>
      <c r="U22" s="25">
        <v>1047</v>
      </c>
      <c r="V22" s="25">
        <v>1119</v>
      </c>
      <c r="W22" s="25">
        <v>1095</v>
      </c>
      <c r="X22" s="25">
        <v>1231</v>
      </c>
      <c r="Y22" s="25">
        <v>1149</v>
      </c>
      <c r="Z22" s="25">
        <v>963</v>
      </c>
      <c r="AA22" s="25">
        <v>898</v>
      </c>
      <c r="AB22" s="25"/>
      <c r="AC22" s="25"/>
      <c r="AD22" s="25"/>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868</v>
      </c>
      <c r="K23" s="41">
        <v>1046</v>
      </c>
      <c r="L23" s="41">
        <v>787</v>
      </c>
      <c r="M23" s="41">
        <v>866</v>
      </c>
      <c r="N23" s="41">
        <v>866</v>
      </c>
      <c r="O23" s="41">
        <v>1181</v>
      </c>
      <c r="P23" s="41">
        <v>1194</v>
      </c>
      <c r="Q23" s="41">
        <v>1142</v>
      </c>
      <c r="R23" s="41">
        <v>1442</v>
      </c>
      <c r="S23" s="41">
        <v>1124</v>
      </c>
      <c r="T23" s="41">
        <v>980</v>
      </c>
      <c r="U23" s="41">
        <v>1047</v>
      </c>
      <c r="V23" s="41">
        <v>1119</v>
      </c>
      <c r="W23" s="41">
        <v>1095</v>
      </c>
      <c r="X23" s="41">
        <v>1231</v>
      </c>
      <c r="Y23" s="41">
        <v>1149</v>
      </c>
      <c r="Z23" s="41">
        <v>963</v>
      </c>
      <c r="AA23" s="41">
        <v>898</v>
      </c>
      <c r="AB23" s="41"/>
      <c r="AC23" s="41"/>
      <c r="AD23" s="41"/>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607</v>
      </c>
      <c r="K25" s="25">
        <v>643</v>
      </c>
      <c r="L25" s="25">
        <v>605</v>
      </c>
      <c r="M25" s="25">
        <v>529</v>
      </c>
      <c r="N25" s="25">
        <v>716</v>
      </c>
      <c r="O25" s="25">
        <v>615</v>
      </c>
      <c r="P25" s="25">
        <v>763</v>
      </c>
      <c r="Q25" s="25">
        <v>806</v>
      </c>
      <c r="R25" s="25">
        <v>591</v>
      </c>
      <c r="S25" s="25">
        <v>1119</v>
      </c>
      <c r="T25" s="25">
        <v>996</v>
      </c>
      <c r="U25" s="25">
        <v>701</v>
      </c>
      <c r="V25" s="25">
        <v>712</v>
      </c>
      <c r="W25" s="25">
        <v>795</v>
      </c>
      <c r="X25" s="25">
        <v>770</v>
      </c>
      <c r="Y25" s="25">
        <v>761</v>
      </c>
      <c r="Z25" s="25">
        <v>540</v>
      </c>
      <c r="AA25" s="25">
        <v>175</v>
      </c>
      <c r="AB25" s="25"/>
      <c r="AC25" s="25"/>
      <c r="AD25" s="25"/>
      <c r="AE25" s="25"/>
      <c r="AF25" s="25"/>
      <c r="AG25" s="25"/>
      <c r="AH25" s="25"/>
      <c r="AI25" s="121">
        <f>IFERROR(SUM(I25:AH25)/SUM(I26:AH26),0)</f>
        <v>0.99991964644435516</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607</v>
      </c>
      <c r="K26" s="41">
        <v>644</v>
      </c>
      <c r="L26" s="41">
        <v>605</v>
      </c>
      <c r="M26" s="41">
        <v>529</v>
      </c>
      <c r="N26" s="41">
        <v>716</v>
      </c>
      <c r="O26" s="41">
        <v>615</v>
      </c>
      <c r="P26" s="41">
        <v>763</v>
      </c>
      <c r="Q26" s="41">
        <v>806</v>
      </c>
      <c r="R26" s="41">
        <v>591</v>
      </c>
      <c r="S26" s="41">
        <v>1119</v>
      </c>
      <c r="T26" s="41">
        <v>996</v>
      </c>
      <c r="U26" s="41">
        <v>701</v>
      </c>
      <c r="V26" s="41">
        <v>712</v>
      </c>
      <c r="W26" s="41">
        <v>795</v>
      </c>
      <c r="X26" s="41">
        <v>770</v>
      </c>
      <c r="Y26" s="41">
        <v>761</v>
      </c>
      <c r="Z26" s="41">
        <v>540</v>
      </c>
      <c r="AA26" s="41">
        <v>175</v>
      </c>
      <c r="AB26" s="41"/>
      <c r="AC26" s="41"/>
      <c r="AD26" s="41"/>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2">
      <colorScale>
        <cfvo type="min"/>
        <cfvo type="percentile" val="50"/>
        <cfvo type="max"/>
        <color rgb="FFE98BD7"/>
        <color rgb="FFD5007F"/>
        <color rgb="FF950054"/>
      </colorScale>
    </cfRule>
  </conditionalFormatting>
  <conditionalFormatting sqref="AI10">
    <cfRule type="cellIs" dxfId="118" priority="15" operator="greaterThan">
      <formula>95%</formula>
    </cfRule>
    <cfRule type="cellIs" dxfId="117" priority="16" operator="greaterThanOrEqual">
      <formula>90%</formula>
    </cfRule>
    <cfRule type="cellIs" dxfId="116" priority="17" operator="lessThan">
      <formula>89.99%</formula>
    </cfRule>
  </conditionalFormatting>
  <conditionalFormatting sqref="AI13">
    <cfRule type="cellIs" dxfId="115" priority="12" operator="greaterThan">
      <formula>95%</formula>
    </cfRule>
    <cfRule type="cellIs" dxfId="114" priority="13" operator="greaterThanOrEqual">
      <formula>90%</formula>
    </cfRule>
    <cfRule type="cellIs" dxfId="113" priority="14" operator="lessThan">
      <formula>89.99%</formula>
    </cfRule>
  </conditionalFormatting>
  <conditionalFormatting sqref="AI16">
    <cfRule type="cellIs" dxfId="112" priority="9" operator="greaterThan">
      <formula>95%</formula>
    </cfRule>
    <cfRule type="cellIs" dxfId="111" priority="10" operator="greaterThanOrEqual">
      <formula>90%</formula>
    </cfRule>
    <cfRule type="cellIs" dxfId="110" priority="11" operator="lessThan">
      <formula>89.99%</formula>
    </cfRule>
  </conditionalFormatting>
  <conditionalFormatting sqref="AI19">
    <cfRule type="cellIs" dxfId="109" priority="6" operator="greaterThan">
      <formula>95%</formula>
    </cfRule>
    <cfRule type="cellIs" dxfId="108" priority="7" operator="greaterThanOrEqual">
      <formula>90%</formula>
    </cfRule>
    <cfRule type="cellIs" dxfId="107" priority="8" operator="lessThan">
      <formula>89.99%</formula>
    </cfRule>
  </conditionalFormatting>
  <conditionalFormatting sqref="AI22">
    <cfRule type="cellIs" dxfId="106" priority="1" operator="greaterThanOrEqual">
      <formula>100%</formula>
    </cfRule>
    <cfRule type="cellIs" dxfId="105" priority="2" operator="lessThan">
      <formula>99.99%</formula>
    </cfRule>
  </conditionalFormatting>
  <conditionalFormatting sqref="AI25">
    <cfRule type="cellIs" dxfId="104" priority="3" operator="greaterThan">
      <formula>95%</formula>
    </cfRule>
    <cfRule type="cellIs" dxfId="103" priority="4" operator="greaterThanOrEqual">
      <formula>90%</formula>
    </cfRule>
    <cfRule type="cellIs" dxfId="102" priority="5" operator="lessThan">
      <formula>89.99%</formula>
    </cfRule>
  </conditionalFormatting>
  <dataValidations count="1">
    <dataValidation showDropDown="1" showInputMessage="1" showErrorMessage="1" sqref="C21 G19:G23 G10:G11 G16:G17 G13:G14 G25:G26" xr:uid="{37D50DF5-1932-40D8-96B7-9AC7C841026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E8D27-FD02-4D9D-B8F7-D741C6E5DBF0}">
  <sheetPr>
    <tabColor theme="9" tint="-0.499984740745262"/>
  </sheetPr>
  <dimension ref="A1:AU48"/>
  <sheetViews>
    <sheetView showGridLines="0" topLeftCell="N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38</v>
      </c>
      <c r="F2" s="113" t="s">
        <v>92</v>
      </c>
      <c r="G2" s="113"/>
      <c r="H2" s="22">
        <v>153851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88</v>
      </c>
      <c r="K10" s="25">
        <v>89</v>
      </c>
      <c r="L10" s="25">
        <v>55</v>
      </c>
      <c r="M10" s="25">
        <v>82</v>
      </c>
      <c r="N10" s="25">
        <v>74</v>
      </c>
      <c r="O10" s="25">
        <v>103</v>
      </c>
      <c r="P10" s="25">
        <v>99</v>
      </c>
      <c r="Q10" s="25">
        <v>97</v>
      </c>
      <c r="R10" s="25">
        <v>50</v>
      </c>
      <c r="S10" s="25">
        <v>100</v>
      </c>
      <c r="T10" s="25">
        <v>107</v>
      </c>
      <c r="U10" s="25">
        <v>86</v>
      </c>
      <c r="V10" s="25">
        <v>104</v>
      </c>
      <c r="W10" s="25">
        <v>103</v>
      </c>
      <c r="X10" s="25">
        <v>88</v>
      </c>
      <c r="Y10" s="25">
        <v>90</v>
      </c>
      <c r="Z10" s="25">
        <v>52</v>
      </c>
      <c r="AA10" s="25">
        <v>18</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88</v>
      </c>
      <c r="K11" s="41">
        <v>89</v>
      </c>
      <c r="L11" s="41">
        <v>55</v>
      </c>
      <c r="M11" s="41">
        <v>82</v>
      </c>
      <c r="N11" s="41">
        <v>74</v>
      </c>
      <c r="O11" s="41">
        <v>103</v>
      </c>
      <c r="P11" s="41">
        <v>99</v>
      </c>
      <c r="Q11" s="41">
        <v>97</v>
      </c>
      <c r="R11" s="41">
        <v>50</v>
      </c>
      <c r="S11" s="41">
        <v>100</v>
      </c>
      <c r="T11" s="41">
        <v>107</v>
      </c>
      <c r="U11" s="41">
        <v>86</v>
      </c>
      <c r="V11" s="41">
        <v>104</v>
      </c>
      <c r="W11" s="41">
        <v>103</v>
      </c>
      <c r="X11" s="41">
        <v>88</v>
      </c>
      <c r="Y11" s="41">
        <v>90</v>
      </c>
      <c r="Z11" s="41">
        <v>52</v>
      </c>
      <c r="AA11" s="41">
        <v>18</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870</v>
      </c>
      <c r="K13" s="25">
        <v>875</v>
      </c>
      <c r="L13" s="25">
        <v>543</v>
      </c>
      <c r="M13" s="25">
        <v>818</v>
      </c>
      <c r="N13" s="25">
        <v>726</v>
      </c>
      <c r="O13" s="25">
        <v>1021</v>
      </c>
      <c r="P13" s="25">
        <v>977</v>
      </c>
      <c r="Q13" s="25">
        <v>961</v>
      </c>
      <c r="R13" s="25">
        <v>497</v>
      </c>
      <c r="S13" s="25">
        <v>987</v>
      </c>
      <c r="T13" s="25">
        <v>1067</v>
      </c>
      <c r="U13" s="25">
        <v>854</v>
      </c>
      <c r="V13" s="25">
        <v>1030</v>
      </c>
      <c r="W13" s="25">
        <v>1023</v>
      </c>
      <c r="X13" s="25">
        <v>875</v>
      </c>
      <c r="Y13" s="25">
        <v>895</v>
      </c>
      <c r="Z13" s="25">
        <v>511</v>
      </c>
      <c r="AA13" s="25">
        <v>175</v>
      </c>
      <c r="AB13" s="25">
        <v>0</v>
      </c>
      <c r="AC13" s="25">
        <v>0</v>
      </c>
      <c r="AD13" s="25">
        <v>0</v>
      </c>
      <c r="AE13" s="25"/>
      <c r="AF13" s="25"/>
      <c r="AG13" s="25"/>
      <c r="AH13" s="25"/>
      <c r="AI13" s="121">
        <f>IFERROR(SUM(I13:AH13)/SUM(I14:AH14),0)</f>
        <v>0.99647624856000538</v>
      </c>
    </row>
    <row r="14" spans="1:47" s="3" customFormat="1" ht="50.1" customHeight="1" x14ac:dyDescent="0.2">
      <c r="A14" s="132"/>
      <c r="B14" s="133"/>
      <c r="C14" s="128"/>
      <c r="D14" s="129"/>
      <c r="E14" s="128"/>
      <c r="F14" s="130"/>
      <c r="G14" s="131"/>
      <c r="H14" s="27" t="str">
        <f>'PANEL DE CONTROL DISTRITAL'!H13</f>
        <v>Número de trámites aplicados</v>
      </c>
      <c r="I14" s="41">
        <v>0</v>
      </c>
      <c r="J14" s="41">
        <v>875</v>
      </c>
      <c r="K14" s="41">
        <v>877</v>
      </c>
      <c r="L14" s="41">
        <v>543</v>
      </c>
      <c r="M14" s="41">
        <v>820</v>
      </c>
      <c r="N14" s="41">
        <v>733</v>
      </c>
      <c r="O14" s="41">
        <v>1023</v>
      </c>
      <c r="P14" s="41">
        <v>982</v>
      </c>
      <c r="Q14" s="41">
        <v>964</v>
      </c>
      <c r="R14" s="41">
        <v>499</v>
      </c>
      <c r="S14" s="41">
        <v>992</v>
      </c>
      <c r="T14" s="41">
        <v>1068</v>
      </c>
      <c r="U14" s="41">
        <v>857</v>
      </c>
      <c r="V14" s="41">
        <v>1034</v>
      </c>
      <c r="W14" s="41">
        <v>1026</v>
      </c>
      <c r="X14" s="41">
        <v>875</v>
      </c>
      <c r="Y14" s="41">
        <v>897</v>
      </c>
      <c r="Z14" s="41">
        <v>515</v>
      </c>
      <c r="AA14" s="41">
        <v>177</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916</v>
      </c>
      <c r="K19" s="25">
        <v>1047</v>
      </c>
      <c r="L19" s="25">
        <v>436</v>
      </c>
      <c r="M19" s="25">
        <v>958</v>
      </c>
      <c r="N19" s="25">
        <v>656</v>
      </c>
      <c r="O19" s="25">
        <v>948</v>
      </c>
      <c r="P19" s="25">
        <v>1023</v>
      </c>
      <c r="Q19" s="25">
        <v>987</v>
      </c>
      <c r="R19" s="25">
        <v>418</v>
      </c>
      <c r="S19" s="25">
        <v>968</v>
      </c>
      <c r="T19" s="25">
        <v>896</v>
      </c>
      <c r="U19" s="25">
        <v>899</v>
      </c>
      <c r="V19" s="25">
        <v>1228</v>
      </c>
      <c r="W19" s="25">
        <v>842</v>
      </c>
      <c r="X19" s="25">
        <v>968</v>
      </c>
      <c r="Y19" s="25">
        <v>466</v>
      </c>
      <c r="Z19" s="25">
        <v>728</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916</v>
      </c>
      <c r="K20" s="41">
        <v>1047</v>
      </c>
      <c r="L20" s="41">
        <v>436</v>
      </c>
      <c r="M20" s="41">
        <v>958</v>
      </c>
      <c r="N20" s="41">
        <v>656</v>
      </c>
      <c r="O20" s="41">
        <v>948</v>
      </c>
      <c r="P20" s="41">
        <v>1023</v>
      </c>
      <c r="Q20" s="41">
        <v>987</v>
      </c>
      <c r="R20" s="41">
        <v>418</v>
      </c>
      <c r="S20" s="41">
        <v>968</v>
      </c>
      <c r="T20" s="41">
        <v>896</v>
      </c>
      <c r="U20" s="41">
        <v>899</v>
      </c>
      <c r="V20" s="41">
        <v>1228</v>
      </c>
      <c r="W20" s="41">
        <v>842</v>
      </c>
      <c r="X20" s="41">
        <v>968</v>
      </c>
      <c r="Y20" s="41">
        <v>466</v>
      </c>
      <c r="Z20" s="41">
        <v>728</v>
      </c>
      <c r="AA20" s="41">
        <v>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1481</v>
      </c>
      <c r="J22" s="25">
        <v>1505</v>
      </c>
      <c r="K22" s="25">
        <v>1629</v>
      </c>
      <c r="L22" s="25">
        <v>1304</v>
      </c>
      <c r="M22" s="25">
        <v>1590</v>
      </c>
      <c r="N22" s="25">
        <v>1487</v>
      </c>
      <c r="O22" s="25">
        <v>1693</v>
      </c>
      <c r="P22" s="25">
        <v>1839</v>
      </c>
      <c r="Q22" s="25">
        <v>1845</v>
      </c>
      <c r="R22" s="25">
        <v>1730</v>
      </c>
      <c r="S22" s="25">
        <v>1538</v>
      </c>
      <c r="T22" s="25">
        <v>1688</v>
      </c>
      <c r="U22" s="25">
        <v>1630</v>
      </c>
      <c r="V22" s="25">
        <v>1872</v>
      </c>
      <c r="W22" s="25">
        <v>1784</v>
      </c>
      <c r="X22" s="25">
        <v>1691</v>
      </c>
      <c r="Y22" s="25">
        <v>1177</v>
      </c>
      <c r="Z22" s="25">
        <v>1128</v>
      </c>
      <c r="AA22" s="25">
        <v>992</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1481</v>
      </c>
      <c r="J23" s="41">
        <v>1505</v>
      </c>
      <c r="K23" s="41">
        <v>1629</v>
      </c>
      <c r="L23" s="41">
        <v>1304</v>
      </c>
      <c r="M23" s="41">
        <v>1590</v>
      </c>
      <c r="N23" s="41">
        <v>1487</v>
      </c>
      <c r="O23" s="41">
        <v>1693</v>
      </c>
      <c r="P23" s="41">
        <v>1839</v>
      </c>
      <c r="Q23" s="41">
        <v>1845</v>
      </c>
      <c r="R23" s="41">
        <v>1730</v>
      </c>
      <c r="S23" s="41">
        <v>1538</v>
      </c>
      <c r="T23" s="41">
        <v>1688</v>
      </c>
      <c r="U23" s="41">
        <v>1630</v>
      </c>
      <c r="V23" s="41">
        <v>1872</v>
      </c>
      <c r="W23" s="41">
        <v>1784</v>
      </c>
      <c r="X23" s="41">
        <v>1691</v>
      </c>
      <c r="Y23" s="41">
        <v>1177</v>
      </c>
      <c r="Z23" s="41">
        <v>1128</v>
      </c>
      <c r="AA23" s="41">
        <v>992</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887</v>
      </c>
      <c r="K25" s="25">
        <v>923</v>
      </c>
      <c r="L25" s="25">
        <v>761</v>
      </c>
      <c r="M25" s="25">
        <v>672</v>
      </c>
      <c r="N25" s="25">
        <v>759</v>
      </c>
      <c r="O25" s="25">
        <v>742</v>
      </c>
      <c r="P25" s="25">
        <v>872</v>
      </c>
      <c r="Q25" s="25">
        <v>981</v>
      </c>
      <c r="R25" s="25">
        <v>533</v>
      </c>
      <c r="S25" s="25">
        <v>1160</v>
      </c>
      <c r="T25" s="25">
        <v>746</v>
      </c>
      <c r="U25" s="25">
        <v>957</v>
      </c>
      <c r="V25" s="25">
        <v>980</v>
      </c>
      <c r="W25" s="25">
        <v>930</v>
      </c>
      <c r="X25" s="25">
        <v>1061</v>
      </c>
      <c r="Y25" s="25">
        <v>980</v>
      </c>
      <c r="Z25" s="25">
        <v>772</v>
      </c>
      <c r="AA25" s="25">
        <v>136</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887</v>
      </c>
      <c r="K26" s="41">
        <v>923</v>
      </c>
      <c r="L26" s="41">
        <v>761</v>
      </c>
      <c r="M26" s="41">
        <v>672</v>
      </c>
      <c r="N26" s="41">
        <v>759</v>
      </c>
      <c r="O26" s="41">
        <v>742</v>
      </c>
      <c r="P26" s="41">
        <v>872</v>
      </c>
      <c r="Q26" s="41">
        <v>981</v>
      </c>
      <c r="R26" s="41">
        <v>533</v>
      </c>
      <c r="S26" s="41">
        <v>1160</v>
      </c>
      <c r="T26" s="41">
        <v>746</v>
      </c>
      <c r="U26" s="41">
        <v>957</v>
      </c>
      <c r="V26" s="41">
        <v>980</v>
      </c>
      <c r="W26" s="41">
        <v>930</v>
      </c>
      <c r="X26" s="41">
        <v>1061</v>
      </c>
      <c r="Y26" s="41">
        <v>980</v>
      </c>
      <c r="Z26" s="41">
        <v>772</v>
      </c>
      <c r="AA26" s="41">
        <v>136</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3">
      <colorScale>
        <cfvo type="min"/>
        <cfvo type="percentile" val="50"/>
        <cfvo type="max"/>
        <color rgb="FFE98BD7"/>
        <color rgb="FFD5007F"/>
        <color rgb="FF950054"/>
      </colorScale>
    </cfRule>
  </conditionalFormatting>
  <conditionalFormatting sqref="AI10">
    <cfRule type="cellIs" dxfId="101" priority="15" operator="greaterThan">
      <formula>95%</formula>
    </cfRule>
    <cfRule type="cellIs" dxfId="100" priority="16" operator="greaterThanOrEqual">
      <formula>90%</formula>
    </cfRule>
    <cfRule type="cellIs" dxfId="99" priority="17" operator="lessThan">
      <formula>89.99%</formula>
    </cfRule>
  </conditionalFormatting>
  <conditionalFormatting sqref="AI13">
    <cfRule type="cellIs" dxfId="98" priority="12" operator="greaterThan">
      <formula>95%</formula>
    </cfRule>
    <cfRule type="cellIs" dxfId="97" priority="13" operator="greaterThanOrEqual">
      <formula>90%</formula>
    </cfRule>
    <cfRule type="cellIs" dxfId="96" priority="14" operator="lessThan">
      <formula>89.99%</formula>
    </cfRule>
  </conditionalFormatting>
  <conditionalFormatting sqref="AI16">
    <cfRule type="cellIs" dxfId="95" priority="9" operator="greaterThan">
      <formula>95%</formula>
    </cfRule>
    <cfRule type="cellIs" dxfId="94" priority="10" operator="greaterThanOrEqual">
      <formula>90%</formula>
    </cfRule>
    <cfRule type="cellIs" dxfId="93" priority="11" operator="lessThan">
      <formula>89.99%</formula>
    </cfRule>
  </conditionalFormatting>
  <conditionalFormatting sqref="AI19">
    <cfRule type="cellIs" dxfId="92" priority="6" operator="greaterThan">
      <formula>95%</formula>
    </cfRule>
    <cfRule type="cellIs" dxfId="91" priority="7" operator="greaterThanOrEqual">
      <formula>90%</formula>
    </cfRule>
    <cfRule type="cellIs" dxfId="90" priority="8" operator="lessThan">
      <formula>89.99%</formula>
    </cfRule>
  </conditionalFormatting>
  <conditionalFormatting sqref="AI22">
    <cfRule type="cellIs" dxfId="89" priority="1" operator="greaterThanOrEqual">
      <formula>100%</formula>
    </cfRule>
    <cfRule type="cellIs" dxfId="88" priority="2" operator="lessThan">
      <formula>99.99%</formula>
    </cfRule>
  </conditionalFormatting>
  <conditionalFormatting sqref="AI25">
    <cfRule type="cellIs" dxfId="87" priority="3" operator="greaterThan">
      <formula>95%</formula>
    </cfRule>
    <cfRule type="cellIs" dxfId="86" priority="4" operator="greaterThanOrEqual">
      <formula>90%</formula>
    </cfRule>
    <cfRule type="cellIs" dxfId="85" priority="5" operator="lessThan">
      <formula>89.99%</formula>
    </cfRule>
  </conditionalFormatting>
  <dataValidations count="1">
    <dataValidation showDropDown="1" showInputMessage="1" showErrorMessage="1" sqref="C21 G19:G23 G10:G11 G16:G17 G13:G14 G25:G26" xr:uid="{879FCCE9-2B59-4E64-903D-ED40B3C7E92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11E0-7C93-4E84-AF2A-989BA8ADC339}">
  <sheetPr>
    <tabColor theme="9" tint="-0.499984740745262"/>
  </sheetPr>
  <dimension ref="A1:AU48"/>
  <sheetViews>
    <sheetView showGridLines="0" topLeftCell="R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38</v>
      </c>
      <c r="F2" s="113" t="s">
        <v>92</v>
      </c>
      <c r="G2" s="113"/>
      <c r="H2" s="22">
        <v>153852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32</v>
      </c>
      <c r="K10" s="25">
        <v>14</v>
      </c>
      <c r="L10" s="25">
        <v>6</v>
      </c>
      <c r="M10" s="25">
        <v>13</v>
      </c>
      <c r="N10" s="25">
        <v>11</v>
      </c>
      <c r="O10" s="25">
        <v>9</v>
      </c>
      <c r="P10" s="25">
        <v>12</v>
      </c>
      <c r="Q10" s="25">
        <v>12</v>
      </c>
      <c r="R10" s="25">
        <v>8</v>
      </c>
      <c r="S10" s="25">
        <v>6</v>
      </c>
      <c r="T10" s="25">
        <v>9</v>
      </c>
      <c r="U10" s="25">
        <v>13</v>
      </c>
      <c r="V10" s="25">
        <v>20</v>
      </c>
      <c r="W10" s="25">
        <v>9</v>
      </c>
      <c r="X10" s="25">
        <v>12</v>
      </c>
      <c r="Y10" s="25">
        <v>8</v>
      </c>
      <c r="Z10" s="25">
        <v>2</v>
      </c>
      <c r="AA10" s="25">
        <v>2</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32</v>
      </c>
      <c r="K11" s="41">
        <v>14</v>
      </c>
      <c r="L11" s="41">
        <v>6</v>
      </c>
      <c r="M11" s="41">
        <v>13</v>
      </c>
      <c r="N11" s="41">
        <v>11</v>
      </c>
      <c r="O11" s="41">
        <v>9</v>
      </c>
      <c r="P11" s="41">
        <v>12</v>
      </c>
      <c r="Q11" s="41">
        <v>12</v>
      </c>
      <c r="R11" s="41">
        <v>8</v>
      </c>
      <c r="S11" s="41">
        <v>6</v>
      </c>
      <c r="T11" s="41">
        <v>9</v>
      </c>
      <c r="U11" s="41">
        <v>13</v>
      </c>
      <c r="V11" s="41">
        <v>20</v>
      </c>
      <c r="W11" s="41">
        <v>9</v>
      </c>
      <c r="X11" s="41">
        <v>12</v>
      </c>
      <c r="Y11" s="41">
        <v>8</v>
      </c>
      <c r="Z11" s="41">
        <v>2</v>
      </c>
      <c r="AA11" s="41">
        <v>2</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309</v>
      </c>
      <c r="K13" s="25">
        <v>133</v>
      </c>
      <c r="L13" s="25">
        <v>54</v>
      </c>
      <c r="M13" s="25">
        <v>125</v>
      </c>
      <c r="N13" s="25">
        <v>102</v>
      </c>
      <c r="O13" s="25">
        <v>82</v>
      </c>
      <c r="P13" s="25">
        <v>111</v>
      </c>
      <c r="Q13" s="25">
        <v>112</v>
      </c>
      <c r="R13" s="25">
        <v>80</v>
      </c>
      <c r="S13" s="25">
        <v>53</v>
      </c>
      <c r="T13" s="25">
        <v>84</v>
      </c>
      <c r="U13" s="25">
        <v>126</v>
      </c>
      <c r="V13" s="25">
        <v>199</v>
      </c>
      <c r="W13" s="25">
        <v>84</v>
      </c>
      <c r="X13" s="25">
        <v>112</v>
      </c>
      <c r="Y13" s="25">
        <v>71</v>
      </c>
      <c r="Z13" s="25">
        <v>18</v>
      </c>
      <c r="AA13" s="25">
        <v>12</v>
      </c>
      <c r="AB13" s="25">
        <v>0</v>
      </c>
      <c r="AC13" s="25">
        <v>0</v>
      </c>
      <c r="AD13" s="25">
        <v>0</v>
      </c>
      <c r="AE13" s="25"/>
      <c r="AF13" s="25"/>
      <c r="AG13" s="25"/>
      <c r="AH13" s="25"/>
      <c r="AI13" s="121">
        <f>IFERROR(SUM(I13:AH13)/SUM(I14:AH14),0)</f>
        <v>0.99520255863539442</v>
      </c>
    </row>
    <row r="14" spans="1:47" s="3" customFormat="1" ht="50.1" customHeight="1" x14ac:dyDescent="0.2">
      <c r="A14" s="132"/>
      <c r="B14" s="133"/>
      <c r="C14" s="128"/>
      <c r="D14" s="129"/>
      <c r="E14" s="128"/>
      <c r="F14" s="130"/>
      <c r="G14" s="131"/>
      <c r="H14" s="27" t="str">
        <f>'PANEL DE CONTROL DISTRITAL'!H13</f>
        <v>Número de trámites aplicados</v>
      </c>
      <c r="I14" s="41">
        <v>0</v>
      </c>
      <c r="J14" s="41">
        <v>311</v>
      </c>
      <c r="K14" s="41">
        <v>133</v>
      </c>
      <c r="L14" s="41">
        <v>54</v>
      </c>
      <c r="M14" s="41">
        <v>125</v>
      </c>
      <c r="N14" s="41">
        <v>102</v>
      </c>
      <c r="O14" s="41">
        <v>83</v>
      </c>
      <c r="P14" s="41">
        <v>111</v>
      </c>
      <c r="Q14" s="41">
        <v>114</v>
      </c>
      <c r="R14" s="41">
        <v>80</v>
      </c>
      <c r="S14" s="41">
        <v>53</v>
      </c>
      <c r="T14" s="41">
        <v>85</v>
      </c>
      <c r="U14" s="41">
        <v>127</v>
      </c>
      <c r="V14" s="41">
        <v>199</v>
      </c>
      <c r="W14" s="41">
        <v>84</v>
      </c>
      <c r="X14" s="41">
        <v>113</v>
      </c>
      <c r="Y14" s="41">
        <v>71</v>
      </c>
      <c r="Z14" s="41">
        <v>19</v>
      </c>
      <c r="AA14" s="41">
        <v>12</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106</v>
      </c>
      <c r="K19" s="25">
        <v>331</v>
      </c>
      <c r="L19" s="25">
        <v>55</v>
      </c>
      <c r="M19" s="25">
        <v>81</v>
      </c>
      <c r="N19" s="25">
        <v>123</v>
      </c>
      <c r="O19" s="25">
        <v>99</v>
      </c>
      <c r="P19" s="25">
        <v>73</v>
      </c>
      <c r="Q19" s="25">
        <v>144</v>
      </c>
      <c r="R19" s="25">
        <v>107</v>
      </c>
      <c r="S19" s="25">
        <v>48</v>
      </c>
      <c r="T19" s="25">
        <v>77</v>
      </c>
      <c r="U19" s="25">
        <v>69</v>
      </c>
      <c r="V19" s="25">
        <v>156</v>
      </c>
      <c r="W19" s="25">
        <v>90</v>
      </c>
      <c r="X19" s="25">
        <v>181</v>
      </c>
      <c r="Y19" s="25">
        <v>89</v>
      </c>
      <c r="Z19" s="25">
        <v>45</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106</v>
      </c>
      <c r="K20" s="41">
        <v>331</v>
      </c>
      <c r="L20" s="41">
        <v>55</v>
      </c>
      <c r="M20" s="41">
        <v>81</v>
      </c>
      <c r="N20" s="41">
        <v>123</v>
      </c>
      <c r="O20" s="41">
        <v>99</v>
      </c>
      <c r="P20" s="41">
        <v>73</v>
      </c>
      <c r="Q20" s="41">
        <v>144</v>
      </c>
      <c r="R20" s="41">
        <v>107</v>
      </c>
      <c r="S20" s="41">
        <v>48</v>
      </c>
      <c r="T20" s="41">
        <v>77</v>
      </c>
      <c r="U20" s="41">
        <v>69</v>
      </c>
      <c r="V20" s="41">
        <v>156</v>
      </c>
      <c r="W20" s="41">
        <v>90</v>
      </c>
      <c r="X20" s="41">
        <v>181</v>
      </c>
      <c r="Y20" s="41">
        <v>89</v>
      </c>
      <c r="Z20" s="41">
        <v>45</v>
      </c>
      <c r="AA20" s="41">
        <v>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319</v>
      </c>
      <c r="J22" s="25">
        <v>326</v>
      </c>
      <c r="K22" s="25">
        <v>483</v>
      </c>
      <c r="L22" s="25">
        <v>442</v>
      </c>
      <c r="M22" s="25">
        <v>219</v>
      </c>
      <c r="N22" s="25">
        <v>277</v>
      </c>
      <c r="O22" s="25">
        <v>293</v>
      </c>
      <c r="P22" s="25">
        <v>193</v>
      </c>
      <c r="Q22" s="25">
        <v>268</v>
      </c>
      <c r="R22" s="25">
        <v>287</v>
      </c>
      <c r="S22" s="25">
        <v>189</v>
      </c>
      <c r="T22" s="25">
        <v>192</v>
      </c>
      <c r="U22" s="25">
        <v>195</v>
      </c>
      <c r="V22" s="25">
        <v>286</v>
      </c>
      <c r="W22" s="25">
        <v>286</v>
      </c>
      <c r="X22" s="25">
        <v>239</v>
      </c>
      <c r="Y22" s="25">
        <v>178</v>
      </c>
      <c r="Z22" s="25">
        <v>151</v>
      </c>
      <c r="AA22" s="25">
        <v>126</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319</v>
      </c>
      <c r="J23" s="41">
        <v>326</v>
      </c>
      <c r="K23" s="41">
        <v>483</v>
      </c>
      <c r="L23" s="41">
        <v>442</v>
      </c>
      <c r="M23" s="41">
        <v>219</v>
      </c>
      <c r="N23" s="41">
        <v>277</v>
      </c>
      <c r="O23" s="41">
        <v>293</v>
      </c>
      <c r="P23" s="41">
        <v>193</v>
      </c>
      <c r="Q23" s="41">
        <v>268</v>
      </c>
      <c r="R23" s="41">
        <v>287</v>
      </c>
      <c r="S23" s="41">
        <v>189</v>
      </c>
      <c r="T23" s="41">
        <v>192</v>
      </c>
      <c r="U23" s="41">
        <v>195</v>
      </c>
      <c r="V23" s="41">
        <v>286</v>
      </c>
      <c r="W23" s="41">
        <v>286</v>
      </c>
      <c r="X23" s="41">
        <v>239</v>
      </c>
      <c r="Y23" s="41">
        <v>178</v>
      </c>
      <c r="Z23" s="41">
        <v>151</v>
      </c>
      <c r="AA23" s="41">
        <v>126</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99</v>
      </c>
      <c r="K25" s="25">
        <v>174</v>
      </c>
      <c r="L25" s="25">
        <v>96</v>
      </c>
      <c r="M25" s="25">
        <v>304</v>
      </c>
      <c r="N25" s="25">
        <v>65</v>
      </c>
      <c r="O25" s="25">
        <v>83</v>
      </c>
      <c r="P25" s="25">
        <v>173</v>
      </c>
      <c r="Q25" s="25">
        <v>67</v>
      </c>
      <c r="R25" s="25">
        <v>88</v>
      </c>
      <c r="S25" s="25">
        <v>146</v>
      </c>
      <c r="T25" s="25">
        <v>74</v>
      </c>
      <c r="U25" s="25">
        <v>66</v>
      </c>
      <c r="V25" s="25">
        <v>63</v>
      </c>
      <c r="W25" s="25">
        <v>90</v>
      </c>
      <c r="X25" s="25">
        <v>228</v>
      </c>
      <c r="Y25" s="25">
        <v>150</v>
      </c>
      <c r="Z25" s="25">
        <v>72</v>
      </c>
      <c r="AA25" s="25">
        <v>24</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99</v>
      </c>
      <c r="K26" s="41">
        <v>174</v>
      </c>
      <c r="L26" s="41">
        <v>96</v>
      </c>
      <c r="M26" s="41">
        <v>304</v>
      </c>
      <c r="N26" s="41">
        <v>65</v>
      </c>
      <c r="O26" s="41">
        <v>83</v>
      </c>
      <c r="P26" s="41">
        <v>173</v>
      </c>
      <c r="Q26" s="41">
        <v>67</v>
      </c>
      <c r="R26" s="41">
        <v>88</v>
      </c>
      <c r="S26" s="41">
        <v>146</v>
      </c>
      <c r="T26" s="41">
        <v>74</v>
      </c>
      <c r="U26" s="41">
        <v>66</v>
      </c>
      <c r="V26" s="41">
        <v>63</v>
      </c>
      <c r="W26" s="41">
        <v>90</v>
      </c>
      <c r="X26" s="41">
        <v>228</v>
      </c>
      <c r="Y26" s="41">
        <v>150</v>
      </c>
      <c r="Z26" s="41">
        <v>72</v>
      </c>
      <c r="AA26" s="41">
        <v>24</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4">
      <colorScale>
        <cfvo type="min"/>
        <cfvo type="percentile" val="50"/>
        <cfvo type="max"/>
        <color rgb="FFE98BD7"/>
        <color rgb="FFD5007F"/>
        <color rgb="FF950054"/>
      </colorScale>
    </cfRule>
  </conditionalFormatting>
  <conditionalFormatting sqref="AI10">
    <cfRule type="cellIs" dxfId="84" priority="15" operator="greaterThan">
      <formula>95%</formula>
    </cfRule>
    <cfRule type="cellIs" dxfId="83" priority="16" operator="greaterThanOrEqual">
      <formula>90%</formula>
    </cfRule>
    <cfRule type="cellIs" dxfId="82" priority="17" operator="lessThan">
      <formula>89.99%</formula>
    </cfRule>
  </conditionalFormatting>
  <conditionalFormatting sqref="AI13">
    <cfRule type="cellIs" dxfId="81" priority="12" operator="greaterThan">
      <formula>95%</formula>
    </cfRule>
    <cfRule type="cellIs" dxfId="80" priority="13" operator="greaterThanOrEqual">
      <formula>90%</formula>
    </cfRule>
    <cfRule type="cellIs" dxfId="79" priority="14" operator="lessThan">
      <formula>89.99%</formula>
    </cfRule>
  </conditionalFormatting>
  <conditionalFormatting sqref="AI16">
    <cfRule type="cellIs" dxfId="78" priority="9" operator="greaterThan">
      <formula>95%</formula>
    </cfRule>
    <cfRule type="cellIs" dxfId="77" priority="10" operator="greaterThanOrEqual">
      <formula>90%</formula>
    </cfRule>
    <cfRule type="cellIs" dxfId="76" priority="11" operator="lessThan">
      <formula>89.99%</formula>
    </cfRule>
  </conditionalFormatting>
  <conditionalFormatting sqref="AI19">
    <cfRule type="cellIs" dxfId="75" priority="6" operator="greaterThan">
      <formula>95%</formula>
    </cfRule>
    <cfRule type="cellIs" dxfId="74" priority="7" operator="greaterThanOrEqual">
      <formula>90%</formula>
    </cfRule>
    <cfRule type="cellIs" dxfId="73" priority="8" operator="lessThan">
      <formula>89.99%</formula>
    </cfRule>
  </conditionalFormatting>
  <conditionalFormatting sqref="AI22">
    <cfRule type="cellIs" dxfId="72" priority="1" operator="greaterThanOrEqual">
      <formula>100%</formula>
    </cfRule>
    <cfRule type="cellIs" dxfId="71" priority="2" operator="lessThan">
      <formula>99.99%</formula>
    </cfRule>
  </conditionalFormatting>
  <conditionalFormatting sqref="AI25">
    <cfRule type="cellIs" dxfId="70" priority="3" operator="greaterThan">
      <formula>95%</formula>
    </cfRule>
    <cfRule type="cellIs" dxfId="69" priority="4" operator="greaterThanOrEqual">
      <formula>90%</formula>
    </cfRule>
    <cfRule type="cellIs" dxfId="68" priority="5" operator="lessThan">
      <formula>89.99%</formula>
    </cfRule>
  </conditionalFormatting>
  <dataValidations count="1">
    <dataValidation showDropDown="1" showInputMessage="1" showErrorMessage="1" sqref="C21 G19:G23 G10:G11 G16:G17 G13:G14 G25:G26" xr:uid="{0FF5E2F8-14AB-4245-8188-2740DA17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FC01-1E9E-4ADB-AB12-C5372B6480E9}">
  <sheetPr>
    <tabColor theme="8"/>
  </sheetPr>
  <dimension ref="A1:AU48"/>
  <sheetViews>
    <sheetView showGridLines="0" topLeftCell="P4"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39</v>
      </c>
      <c r="F2" s="113" t="s">
        <v>92</v>
      </c>
      <c r="G2" s="113"/>
      <c r="H2" s="22">
        <v>153951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88</v>
      </c>
      <c r="K10" s="25">
        <v>88</v>
      </c>
      <c r="L10" s="25">
        <v>66</v>
      </c>
      <c r="M10" s="25">
        <v>92</v>
      </c>
      <c r="N10" s="25">
        <v>80</v>
      </c>
      <c r="O10" s="25">
        <v>102</v>
      </c>
      <c r="P10" s="25">
        <v>99</v>
      </c>
      <c r="Q10" s="25">
        <v>98</v>
      </c>
      <c r="R10" s="25">
        <v>65</v>
      </c>
      <c r="S10" s="25">
        <v>115</v>
      </c>
      <c r="T10" s="25">
        <v>99</v>
      </c>
      <c r="U10" s="25">
        <v>99</v>
      </c>
      <c r="V10" s="25">
        <v>107</v>
      </c>
      <c r="W10" s="25">
        <v>109</v>
      </c>
      <c r="X10" s="25">
        <v>98</v>
      </c>
      <c r="Y10" s="25">
        <v>107</v>
      </c>
      <c r="Z10" s="25">
        <v>52</v>
      </c>
      <c r="AA10" s="25">
        <v>19</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88</v>
      </c>
      <c r="K11" s="41">
        <v>88</v>
      </c>
      <c r="L11" s="41">
        <v>66</v>
      </c>
      <c r="M11" s="41">
        <v>92</v>
      </c>
      <c r="N11" s="41">
        <v>80</v>
      </c>
      <c r="O11" s="41">
        <v>102</v>
      </c>
      <c r="P11" s="41">
        <v>99</v>
      </c>
      <c r="Q11" s="41">
        <v>98</v>
      </c>
      <c r="R11" s="41">
        <v>65</v>
      </c>
      <c r="S11" s="41">
        <v>115</v>
      </c>
      <c r="T11" s="41">
        <v>99</v>
      </c>
      <c r="U11" s="41">
        <v>99</v>
      </c>
      <c r="V11" s="41">
        <v>107</v>
      </c>
      <c r="W11" s="41">
        <v>109</v>
      </c>
      <c r="X11" s="41">
        <v>98</v>
      </c>
      <c r="Y11" s="41">
        <v>107</v>
      </c>
      <c r="Z11" s="41">
        <v>52</v>
      </c>
      <c r="AA11" s="41">
        <v>19</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884</v>
      </c>
      <c r="K13" s="25">
        <v>869</v>
      </c>
      <c r="L13" s="25">
        <v>660</v>
      </c>
      <c r="M13" s="25">
        <v>917</v>
      </c>
      <c r="N13" s="25">
        <v>797</v>
      </c>
      <c r="O13" s="25">
        <v>1021</v>
      </c>
      <c r="P13" s="25">
        <v>989</v>
      </c>
      <c r="Q13" s="25">
        <v>985</v>
      </c>
      <c r="R13" s="25">
        <v>657</v>
      </c>
      <c r="S13" s="25">
        <v>1150</v>
      </c>
      <c r="T13" s="25">
        <v>988</v>
      </c>
      <c r="U13" s="25">
        <v>908</v>
      </c>
      <c r="V13" s="25">
        <v>1070</v>
      </c>
      <c r="W13" s="25">
        <v>1094</v>
      </c>
      <c r="X13" s="25">
        <v>985</v>
      </c>
      <c r="Y13" s="25">
        <v>1074</v>
      </c>
      <c r="Z13" s="25">
        <v>518</v>
      </c>
      <c r="AA13" s="25">
        <v>194</v>
      </c>
      <c r="AB13" s="25">
        <v>0</v>
      </c>
      <c r="AC13" s="25">
        <v>0</v>
      </c>
      <c r="AD13" s="25">
        <v>0</v>
      </c>
      <c r="AE13" s="25"/>
      <c r="AF13" s="25"/>
      <c r="AG13" s="25"/>
      <c r="AH13" s="25"/>
      <c r="AI13" s="121">
        <f>IFERROR(SUM(I13:AH13)/SUM(I14:AH14),0)</f>
        <v>0.99677439757131114</v>
      </c>
    </row>
    <row r="14" spans="1:47" s="3" customFormat="1" ht="50.1" customHeight="1" x14ac:dyDescent="0.2">
      <c r="A14" s="132"/>
      <c r="B14" s="133"/>
      <c r="C14" s="128"/>
      <c r="D14" s="129"/>
      <c r="E14" s="128"/>
      <c r="F14" s="130"/>
      <c r="G14" s="131"/>
      <c r="H14" s="27" t="str">
        <f>'PANEL DE CONTROL DISTRITAL'!H13</f>
        <v>Número de trámites aplicados</v>
      </c>
      <c r="I14" s="41">
        <v>0</v>
      </c>
      <c r="J14" s="41">
        <v>885</v>
      </c>
      <c r="K14" s="41">
        <v>872</v>
      </c>
      <c r="L14" s="41">
        <v>660</v>
      </c>
      <c r="M14" s="41">
        <v>920</v>
      </c>
      <c r="N14" s="41">
        <v>801</v>
      </c>
      <c r="O14" s="41">
        <v>1026</v>
      </c>
      <c r="P14" s="41">
        <v>991</v>
      </c>
      <c r="Q14" s="41">
        <v>988</v>
      </c>
      <c r="R14" s="41">
        <v>659</v>
      </c>
      <c r="S14" s="41">
        <v>1152</v>
      </c>
      <c r="T14" s="41">
        <v>998</v>
      </c>
      <c r="U14" s="41">
        <v>908</v>
      </c>
      <c r="V14" s="41">
        <v>1077</v>
      </c>
      <c r="W14" s="41">
        <v>1094</v>
      </c>
      <c r="X14" s="41">
        <v>989</v>
      </c>
      <c r="Y14" s="41">
        <v>1076</v>
      </c>
      <c r="Z14" s="41">
        <v>521</v>
      </c>
      <c r="AA14" s="41">
        <v>194</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1</v>
      </c>
      <c r="L16" s="25">
        <v>0</v>
      </c>
      <c r="M16" s="25">
        <v>1</v>
      </c>
      <c r="N16" s="25">
        <v>0</v>
      </c>
      <c r="O16" s="25">
        <v>2</v>
      </c>
      <c r="P16" s="25">
        <v>2</v>
      </c>
      <c r="Q16" s="25">
        <v>3</v>
      </c>
      <c r="R16" s="25">
        <v>1</v>
      </c>
      <c r="S16" s="25">
        <v>0</v>
      </c>
      <c r="T16" s="25">
        <v>0</v>
      </c>
      <c r="U16" s="25">
        <v>0</v>
      </c>
      <c r="V16" s="25">
        <v>7</v>
      </c>
      <c r="W16" s="25">
        <v>0</v>
      </c>
      <c r="X16" s="25">
        <v>1</v>
      </c>
      <c r="Y16" s="25">
        <v>2</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1</v>
      </c>
      <c r="L17" s="41">
        <v>0</v>
      </c>
      <c r="M17" s="41">
        <v>1</v>
      </c>
      <c r="N17" s="41">
        <v>0</v>
      </c>
      <c r="O17" s="41">
        <v>2</v>
      </c>
      <c r="P17" s="41">
        <v>2</v>
      </c>
      <c r="Q17" s="41">
        <v>3</v>
      </c>
      <c r="R17" s="41">
        <v>1</v>
      </c>
      <c r="S17" s="41">
        <v>0</v>
      </c>
      <c r="T17" s="41">
        <v>0</v>
      </c>
      <c r="U17" s="41">
        <v>0</v>
      </c>
      <c r="V17" s="41">
        <v>7</v>
      </c>
      <c r="W17" s="41">
        <v>0</v>
      </c>
      <c r="X17" s="41">
        <v>1</v>
      </c>
      <c r="Y17" s="41">
        <v>2</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924</v>
      </c>
      <c r="K19" s="25">
        <v>1085</v>
      </c>
      <c r="L19" s="25">
        <v>429</v>
      </c>
      <c r="M19" s="25">
        <v>1138</v>
      </c>
      <c r="N19" s="25">
        <v>712</v>
      </c>
      <c r="O19" s="25">
        <v>1022</v>
      </c>
      <c r="P19" s="25">
        <v>1047</v>
      </c>
      <c r="Q19" s="25">
        <v>934</v>
      </c>
      <c r="R19" s="25">
        <v>929</v>
      </c>
      <c r="S19" s="25">
        <v>814</v>
      </c>
      <c r="T19" s="25">
        <v>865</v>
      </c>
      <c r="U19" s="25">
        <v>1048</v>
      </c>
      <c r="V19" s="25">
        <v>1096</v>
      </c>
      <c r="W19" s="25">
        <v>888</v>
      </c>
      <c r="X19" s="25">
        <v>1272</v>
      </c>
      <c r="Y19" s="25">
        <v>1024</v>
      </c>
      <c r="Z19" s="25">
        <v>595</v>
      </c>
      <c r="AA19" s="25">
        <v>173</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924</v>
      </c>
      <c r="K20" s="41">
        <v>1085</v>
      </c>
      <c r="L20" s="41">
        <v>429</v>
      </c>
      <c r="M20" s="41">
        <v>1138</v>
      </c>
      <c r="N20" s="41">
        <v>712</v>
      </c>
      <c r="O20" s="41">
        <v>1022</v>
      </c>
      <c r="P20" s="41">
        <v>1047</v>
      </c>
      <c r="Q20" s="41">
        <v>934</v>
      </c>
      <c r="R20" s="41">
        <v>929</v>
      </c>
      <c r="S20" s="41">
        <v>814</v>
      </c>
      <c r="T20" s="41">
        <v>865</v>
      </c>
      <c r="U20" s="41">
        <v>1048</v>
      </c>
      <c r="V20" s="41">
        <v>1096</v>
      </c>
      <c r="W20" s="41">
        <v>888</v>
      </c>
      <c r="X20" s="41">
        <v>1272</v>
      </c>
      <c r="Y20" s="41">
        <v>1024</v>
      </c>
      <c r="Z20" s="41">
        <v>595</v>
      </c>
      <c r="AA20" s="41">
        <v>173</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1250</v>
      </c>
      <c r="K22" s="25">
        <v>1408</v>
      </c>
      <c r="L22" s="25">
        <v>1079</v>
      </c>
      <c r="M22" s="25">
        <v>1490</v>
      </c>
      <c r="N22" s="25">
        <v>1260</v>
      </c>
      <c r="O22" s="25">
        <v>1493</v>
      </c>
      <c r="P22" s="25">
        <v>1590</v>
      </c>
      <c r="Q22" s="25">
        <v>1450</v>
      </c>
      <c r="R22" s="25">
        <v>1693</v>
      </c>
      <c r="S22" s="25">
        <v>1405</v>
      </c>
      <c r="T22" s="25">
        <v>1347</v>
      </c>
      <c r="U22" s="25">
        <v>1462</v>
      </c>
      <c r="V22" s="25">
        <v>1610</v>
      </c>
      <c r="W22" s="25">
        <v>1479</v>
      </c>
      <c r="X22" s="25">
        <v>1688</v>
      </c>
      <c r="Y22" s="25">
        <v>1638</v>
      </c>
      <c r="Z22" s="25">
        <v>1355</v>
      </c>
      <c r="AA22" s="25">
        <v>1203</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1250</v>
      </c>
      <c r="K23" s="41">
        <v>1408</v>
      </c>
      <c r="L23" s="41">
        <v>1079</v>
      </c>
      <c r="M23" s="41">
        <v>1490</v>
      </c>
      <c r="N23" s="41">
        <v>1260</v>
      </c>
      <c r="O23" s="41">
        <v>1493</v>
      </c>
      <c r="P23" s="41">
        <v>1590</v>
      </c>
      <c r="Q23" s="41">
        <v>1450</v>
      </c>
      <c r="R23" s="41">
        <v>1693</v>
      </c>
      <c r="S23" s="41">
        <v>1405</v>
      </c>
      <c r="T23" s="41">
        <v>1347</v>
      </c>
      <c r="U23" s="41">
        <v>1462</v>
      </c>
      <c r="V23" s="41">
        <v>1610</v>
      </c>
      <c r="W23" s="41">
        <v>1479</v>
      </c>
      <c r="X23" s="41">
        <v>1688</v>
      </c>
      <c r="Y23" s="41">
        <v>1638</v>
      </c>
      <c r="Z23" s="41">
        <v>1355</v>
      </c>
      <c r="AA23" s="41">
        <v>1203</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1061</v>
      </c>
      <c r="K25" s="25">
        <v>927</v>
      </c>
      <c r="L25" s="25">
        <v>758</v>
      </c>
      <c r="M25" s="25">
        <v>727</v>
      </c>
      <c r="N25" s="25">
        <v>942</v>
      </c>
      <c r="O25" s="25">
        <v>789</v>
      </c>
      <c r="P25" s="25">
        <v>946</v>
      </c>
      <c r="Q25" s="25">
        <v>1074</v>
      </c>
      <c r="R25" s="25">
        <v>686</v>
      </c>
      <c r="S25" s="25">
        <v>1102</v>
      </c>
      <c r="T25" s="25">
        <v>923</v>
      </c>
      <c r="U25" s="25">
        <v>932</v>
      </c>
      <c r="V25" s="25">
        <v>943</v>
      </c>
      <c r="W25" s="25">
        <v>1020</v>
      </c>
      <c r="X25" s="25">
        <v>1061</v>
      </c>
      <c r="Y25" s="25">
        <v>1074</v>
      </c>
      <c r="Z25" s="25">
        <v>873</v>
      </c>
      <c r="AA25" s="25">
        <v>325</v>
      </c>
      <c r="AB25" s="25">
        <v>0</v>
      </c>
      <c r="AC25" s="25">
        <v>0</v>
      </c>
      <c r="AD25" s="25">
        <v>0</v>
      </c>
      <c r="AE25" s="25"/>
      <c r="AF25" s="25"/>
      <c r="AG25" s="25"/>
      <c r="AH25" s="25"/>
      <c r="AI25" s="121">
        <f>IFERROR(SUM(I25:AH25)/SUM(I26:AH26),0)</f>
        <v>1</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1061</v>
      </c>
      <c r="K26" s="41">
        <v>927</v>
      </c>
      <c r="L26" s="41">
        <v>758</v>
      </c>
      <c r="M26" s="41">
        <v>727</v>
      </c>
      <c r="N26" s="41">
        <v>942</v>
      </c>
      <c r="O26" s="41">
        <v>789</v>
      </c>
      <c r="P26" s="41">
        <v>946</v>
      </c>
      <c r="Q26" s="41">
        <v>1074</v>
      </c>
      <c r="R26" s="41">
        <v>686</v>
      </c>
      <c r="S26" s="41">
        <v>1102</v>
      </c>
      <c r="T26" s="41">
        <v>923</v>
      </c>
      <c r="U26" s="41">
        <v>932</v>
      </c>
      <c r="V26" s="41">
        <v>943</v>
      </c>
      <c r="W26" s="41">
        <v>1020</v>
      </c>
      <c r="X26" s="41">
        <v>1061</v>
      </c>
      <c r="Y26" s="41">
        <v>1074</v>
      </c>
      <c r="Z26" s="41">
        <v>873</v>
      </c>
      <c r="AA26" s="41">
        <v>325</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78" t="s">
        <v>155</v>
      </c>
      <c r="C36" s="179"/>
      <c r="D36" s="179"/>
      <c r="E36" s="179"/>
      <c r="F36" s="179"/>
      <c r="G36" s="180"/>
      <c r="H36" s="115"/>
      <c r="I36" s="116"/>
      <c r="J36" s="116"/>
      <c r="K36" s="116"/>
      <c r="L36" s="116"/>
      <c r="M36" s="117"/>
    </row>
    <row r="37" spans="2:13" ht="178.5" customHeight="1" x14ac:dyDescent="0.2">
      <c r="B37" s="181"/>
      <c r="C37" s="182"/>
      <c r="D37" s="182"/>
      <c r="E37" s="182"/>
      <c r="F37" s="182"/>
      <c r="G37" s="183"/>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5">
      <colorScale>
        <cfvo type="min"/>
        <cfvo type="percentile" val="50"/>
        <cfvo type="max"/>
        <color rgb="FFE98BD7"/>
        <color rgb="FFD5007F"/>
        <color rgb="FF950054"/>
      </colorScale>
    </cfRule>
  </conditionalFormatting>
  <conditionalFormatting sqref="AI10">
    <cfRule type="cellIs" dxfId="67" priority="15" operator="greaterThan">
      <formula>95%</formula>
    </cfRule>
    <cfRule type="cellIs" dxfId="66" priority="16" operator="greaterThanOrEqual">
      <formula>90%</formula>
    </cfRule>
    <cfRule type="cellIs" dxfId="65" priority="17" operator="lessThan">
      <formula>89.99%</formula>
    </cfRule>
  </conditionalFormatting>
  <conditionalFormatting sqref="AI13">
    <cfRule type="cellIs" dxfId="64" priority="12" operator="greaterThan">
      <formula>95%</formula>
    </cfRule>
    <cfRule type="cellIs" dxfId="63" priority="13" operator="greaterThanOrEqual">
      <formula>90%</formula>
    </cfRule>
    <cfRule type="cellIs" dxfId="62" priority="14" operator="lessThan">
      <formula>89.99%</formula>
    </cfRule>
  </conditionalFormatting>
  <conditionalFormatting sqref="AI16">
    <cfRule type="cellIs" dxfId="61" priority="9" operator="greaterThan">
      <formula>95%</formula>
    </cfRule>
    <cfRule type="cellIs" dxfId="60" priority="10" operator="greaterThanOrEqual">
      <formula>90%</formula>
    </cfRule>
    <cfRule type="cellIs" dxfId="59" priority="11" operator="lessThan">
      <formula>89.99%</formula>
    </cfRule>
  </conditionalFormatting>
  <conditionalFormatting sqref="AI19">
    <cfRule type="cellIs" dxfId="58" priority="6" operator="greaterThan">
      <formula>95%</formula>
    </cfRule>
    <cfRule type="cellIs" dxfId="57" priority="7" operator="greaterThanOrEqual">
      <formula>90%</formula>
    </cfRule>
    <cfRule type="cellIs" dxfId="56" priority="8" operator="lessThan">
      <formula>89.99%</formula>
    </cfRule>
  </conditionalFormatting>
  <conditionalFormatting sqref="AI22">
    <cfRule type="cellIs" dxfId="55" priority="1" operator="greaterThanOrEqual">
      <formula>100%</formula>
    </cfRule>
    <cfRule type="cellIs" dxfId="54" priority="2" operator="lessThan">
      <formula>99.99%</formula>
    </cfRule>
  </conditionalFormatting>
  <conditionalFormatting sqref="AI25">
    <cfRule type="cellIs" dxfId="53" priority="3" operator="greaterThan">
      <formula>95%</formula>
    </cfRule>
    <cfRule type="cellIs" dxfId="52" priority="4" operator="greaterThanOrEqual">
      <formula>90%</formula>
    </cfRule>
    <cfRule type="cellIs" dxfId="51" priority="5" operator="lessThan">
      <formula>89.99%</formula>
    </cfRule>
  </conditionalFormatting>
  <dataValidations count="1">
    <dataValidation showDropDown="1" showInputMessage="1" showErrorMessage="1" sqref="C21 G19:G23 G10:G11 G16:G17 G13:G14 G25:G26" xr:uid="{D763EEA1-EEA7-410F-85A7-0E3FC4BE66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4FBF-96AF-43EB-A84A-4AD4C1B26FD8}">
  <sheetPr>
    <tabColor theme="1" tint="4.9989318521683403E-2"/>
  </sheetPr>
  <dimension ref="A1:AU48"/>
  <sheetViews>
    <sheetView showGridLines="0" topLeftCell="N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40</v>
      </c>
      <c r="F2" s="113" t="s">
        <v>92</v>
      </c>
      <c r="G2" s="113"/>
      <c r="H2" s="22">
        <v>154051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61</v>
      </c>
      <c r="K10" s="25">
        <v>63</v>
      </c>
      <c r="L10" s="25">
        <v>42</v>
      </c>
      <c r="M10" s="25">
        <v>59</v>
      </c>
      <c r="N10" s="25">
        <v>52</v>
      </c>
      <c r="O10" s="25">
        <v>47</v>
      </c>
      <c r="P10" s="25">
        <v>59</v>
      </c>
      <c r="Q10" s="25">
        <v>61</v>
      </c>
      <c r="R10" s="25">
        <v>45</v>
      </c>
      <c r="S10" s="25">
        <v>67</v>
      </c>
      <c r="T10" s="25">
        <v>61</v>
      </c>
      <c r="U10" s="25">
        <v>49</v>
      </c>
      <c r="V10" s="25">
        <v>75</v>
      </c>
      <c r="W10" s="25">
        <v>69</v>
      </c>
      <c r="X10" s="25">
        <v>60</v>
      </c>
      <c r="Y10" s="25">
        <v>60</v>
      </c>
      <c r="Z10" s="25">
        <v>45</v>
      </c>
      <c r="AA10" s="25">
        <v>12</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61</v>
      </c>
      <c r="K11" s="41">
        <v>63</v>
      </c>
      <c r="L11" s="41">
        <v>42</v>
      </c>
      <c r="M11" s="41">
        <v>59</v>
      </c>
      <c r="N11" s="41">
        <v>52</v>
      </c>
      <c r="O11" s="41">
        <v>47</v>
      </c>
      <c r="P11" s="41">
        <v>59</v>
      </c>
      <c r="Q11" s="41">
        <v>61</v>
      </c>
      <c r="R11" s="41">
        <v>45</v>
      </c>
      <c r="S11" s="41">
        <v>67</v>
      </c>
      <c r="T11" s="41">
        <v>61</v>
      </c>
      <c r="U11" s="41">
        <v>49</v>
      </c>
      <c r="V11" s="41">
        <v>75</v>
      </c>
      <c r="W11" s="41">
        <v>69</v>
      </c>
      <c r="X11" s="41">
        <v>60</v>
      </c>
      <c r="Y11" s="41">
        <v>60</v>
      </c>
      <c r="Z11" s="41">
        <v>45</v>
      </c>
      <c r="AA11" s="41">
        <v>12</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616</v>
      </c>
      <c r="K13" s="25">
        <v>634</v>
      </c>
      <c r="L13" s="25">
        <v>423</v>
      </c>
      <c r="M13" s="25">
        <v>586</v>
      </c>
      <c r="N13" s="25">
        <v>518</v>
      </c>
      <c r="O13" s="25">
        <v>463</v>
      </c>
      <c r="P13" s="25">
        <v>592</v>
      </c>
      <c r="Q13" s="25">
        <v>614</v>
      </c>
      <c r="R13" s="25">
        <v>455</v>
      </c>
      <c r="S13" s="25">
        <v>670</v>
      </c>
      <c r="T13" s="25">
        <v>605</v>
      </c>
      <c r="U13" s="25">
        <v>489</v>
      </c>
      <c r="V13" s="25">
        <v>753</v>
      </c>
      <c r="W13" s="25">
        <v>690</v>
      </c>
      <c r="X13" s="25">
        <v>609</v>
      </c>
      <c r="Y13" s="25">
        <v>605</v>
      </c>
      <c r="Z13" s="25">
        <v>443</v>
      </c>
      <c r="AA13" s="25">
        <v>128</v>
      </c>
      <c r="AB13" s="25">
        <v>0</v>
      </c>
      <c r="AC13" s="25">
        <v>0</v>
      </c>
      <c r="AD13" s="25">
        <v>0</v>
      </c>
      <c r="AE13" s="25"/>
      <c r="AF13" s="25"/>
      <c r="AG13" s="25"/>
      <c r="AH13" s="25"/>
      <c r="AI13" s="121">
        <f>IFERROR(SUM(I13:AH13)/SUM(I14:AH14),0)</f>
        <v>0.99939387816951208</v>
      </c>
    </row>
    <row r="14" spans="1:47" s="3" customFormat="1" ht="50.1" customHeight="1" x14ac:dyDescent="0.2">
      <c r="A14" s="132"/>
      <c r="B14" s="133"/>
      <c r="C14" s="128"/>
      <c r="D14" s="129"/>
      <c r="E14" s="128"/>
      <c r="F14" s="130"/>
      <c r="G14" s="131"/>
      <c r="H14" s="27" t="str">
        <f>'PANEL DE CONTROL DISTRITAL'!H13</f>
        <v>Número de trámites aplicados</v>
      </c>
      <c r="I14" s="41">
        <v>0</v>
      </c>
      <c r="J14" s="41">
        <v>616</v>
      </c>
      <c r="K14" s="41">
        <v>635</v>
      </c>
      <c r="L14" s="41">
        <v>423</v>
      </c>
      <c r="M14" s="41">
        <v>587</v>
      </c>
      <c r="N14" s="41">
        <v>518</v>
      </c>
      <c r="O14" s="41">
        <v>463</v>
      </c>
      <c r="P14" s="41">
        <v>592</v>
      </c>
      <c r="Q14" s="41">
        <v>614</v>
      </c>
      <c r="R14" s="41">
        <v>455</v>
      </c>
      <c r="S14" s="41">
        <v>671</v>
      </c>
      <c r="T14" s="41">
        <v>606</v>
      </c>
      <c r="U14" s="41">
        <v>489</v>
      </c>
      <c r="V14" s="41">
        <v>753</v>
      </c>
      <c r="W14" s="41">
        <v>691</v>
      </c>
      <c r="X14" s="41">
        <v>609</v>
      </c>
      <c r="Y14" s="41">
        <v>605</v>
      </c>
      <c r="Z14" s="41">
        <v>443</v>
      </c>
      <c r="AA14" s="41">
        <v>129</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612</v>
      </c>
      <c r="K19" s="25">
        <v>743</v>
      </c>
      <c r="L19" s="25">
        <v>339</v>
      </c>
      <c r="M19" s="25">
        <v>636</v>
      </c>
      <c r="N19" s="25">
        <v>528</v>
      </c>
      <c r="O19" s="25">
        <v>559</v>
      </c>
      <c r="P19" s="25">
        <v>522</v>
      </c>
      <c r="Q19" s="25">
        <v>578</v>
      </c>
      <c r="R19" s="25">
        <v>606</v>
      </c>
      <c r="S19" s="25">
        <v>533</v>
      </c>
      <c r="T19" s="25">
        <v>498</v>
      </c>
      <c r="U19" s="25">
        <v>486</v>
      </c>
      <c r="V19" s="25">
        <v>813</v>
      </c>
      <c r="W19" s="25">
        <v>615</v>
      </c>
      <c r="X19" s="25">
        <v>769</v>
      </c>
      <c r="Y19" s="25">
        <v>584</v>
      </c>
      <c r="Z19" s="25">
        <v>391</v>
      </c>
      <c r="AA19" s="25">
        <v>107</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612</v>
      </c>
      <c r="K20" s="41">
        <v>743</v>
      </c>
      <c r="L20" s="41">
        <v>339</v>
      </c>
      <c r="M20" s="41">
        <v>636</v>
      </c>
      <c r="N20" s="41">
        <v>528</v>
      </c>
      <c r="O20" s="41">
        <v>559</v>
      </c>
      <c r="P20" s="41">
        <v>522</v>
      </c>
      <c r="Q20" s="41">
        <v>578</v>
      </c>
      <c r="R20" s="41">
        <v>606</v>
      </c>
      <c r="S20" s="41">
        <v>533</v>
      </c>
      <c r="T20" s="41">
        <v>498</v>
      </c>
      <c r="U20" s="41">
        <v>486</v>
      </c>
      <c r="V20" s="41">
        <v>813</v>
      </c>
      <c r="W20" s="41">
        <v>615</v>
      </c>
      <c r="X20" s="41">
        <v>769</v>
      </c>
      <c r="Y20" s="41">
        <v>584</v>
      </c>
      <c r="Z20" s="41">
        <v>391</v>
      </c>
      <c r="AA20" s="41">
        <v>107</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769</v>
      </c>
      <c r="K22" s="25">
        <v>906</v>
      </c>
      <c r="L22" s="25">
        <v>705</v>
      </c>
      <c r="M22" s="25">
        <v>869</v>
      </c>
      <c r="N22" s="25">
        <v>838</v>
      </c>
      <c r="O22" s="25">
        <v>895</v>
      </c>
      <c r="P22" s="25">
        <v>838</v>
      </c>
      <c r="Q22" s="25">
        <v>850</v>
      </c>
      <c r="R22" s="25">
        <v>1019</v>
      </c>
      <c r="S22" s="25">
        <v>874</v>
      </c>
      <c r="T22" s="25">
        <v>728</v>
      </c>
      <c r="U22" s="25">
        <v>662</v>
      </c>
      <c r="V22" s="25">
        <v>915</v>
      </c>
      <c r="W22" s="25">
        <v>880</v>
      </c>
      <c r="X22" s="25">
        <v>977</v>
      </c>
      <c r="Y22" s="25">
        <v>909</v>
      </c>
      <c r="Z22" s="25">
        <v>860</v>
      </c>
      <c r="AA22" s="25">
        <v>834</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769</v>
      </c>
      <c r="K23" s="41">
        <v>906</v>
      </c>
      <c r="L23" s="41">
        <v>705</v>
      </c>
      <c r="M23" s="41">
        <v>869</v>
      </c>
      <c r="N23" s="41">
        <v>838</v>
      </c>
      <c r="O23" s="41">
        <v>895</v>
      </c>
      <c r="P23" s="41">
        <v>838</v>
      </c>
      <c r="Q23" s="41">
        <v>850</v>
      </c>
      <c r="R23" s="41">
        <v>1019</v>
      </c>
      <c r="S23" s="41">
        <v>874</v>
      </c>
      <c r="T23" s="41">
        <v>728</v>
      </c>
      <c r="U23" s="41">
        <v>662</v>
      </c>
      <c r="V23" s="41">
        <v>915</v>
      </c>
      <c r="W23" s="41">
        <v>880</v>
      </c>
      <c r="X23" s="41">
        <v>977</v>
      </c>
      <c r="Y23" s="41">
        <v>909</v>
      </c>
      <c r="Z23" s="41">
        <v>860</v>
      </c>
      <c r="AA23" s="41">
        <v>834</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629</v>
      </c>
      <c r="K25" s="25">
        <v>606</v>
      </c>
      <c r="L25" s="25">
        <v>540</v>
      </c>
      <c r="M25" s="25">
        <v>472</v>
      </c>
      <c r="N25" s="25">
        <v>559</v>
      </c>
      <c r="O25" s="25">
        <v>502</v>
      </c>
      <c r="P25" s="25">
        <v>576</v>
      </c>
      <c r="Q25" s="25">
        <v>566</v>
      </c>
      <c r="R25" s="25">
        <v>437</v>
      </c>
      <c r="S25" s="25">
        <v>678</v>
      </c>
      <c r="T25" s="25">
        <v>644</v>
      </c>
      <c r="U25" s="25">
        <v>552</v>
      </c>
      <c r="V25" s="25">
        <v>558</v>
      </c>
      <c r="W25" s="25">
        <v>650</v>
      </c>
      <c r="X25" s="25">
        <v>672</v>
      </c>
      <c r="Y25" s="25">
        <v>652</v>
      </c>
      <c r="Z25" s="25">
        <v>435</v>
      </c>
      <c r="AA25" s="25">
        <v>133</v>
      </c>
      <c r="AB25" s="25">
        <v>0</v>
      </c>
      <c r="AC25" s="25">
        <v>0</v>
      </c>
      <c r="AD25" s="25">
        <v>0</v>
      </c>
      <c r="AE25" s="25"/>
      <c r="AF25" s="25"/>
      <c r="AG25" s="25"/>
      <c r="AH25" s="25"/>
      <c r="AI25" s="121">
        <f>IFERROR(SUM(I25:AH25)/SUM(I26:AH26),0)</f>
        <v>0.99979722194058607</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629</v>
      </c>
      <c r="K26" s="41">
        <v>606</v>
      </c>
      <c r="L26" s="41">
        <v>540</v>
      </c>
      <c r="M26" s="41">
        <v>474</v>
      </c>
      <c r="N26" s="41">
        <v>559</v>
      </c>
      <c r="O26" s="41">
        <v>502</v>
      </c>
      <c r="P26" s="41">
        <v>576</v>
      </c>
      <c r="Q26" s="41">
        <v>566</v>
      </c>
      <c r="R26" s="41">
        <v>437</v>
      </c>
      <c r="S26" s="41">
        <v>678</v>
      </c>
      <c r="T26" s="41">
        <v>644</v>
      </c>
      <c r="U26" s="41">
        <v>552</v>
      </c>
      <c r="V26" s="41">
        <v>558</v>
      </c>
      <c r="W26" s="41">
        <v>650</v>
      </c>
      <c r="X26" s="41">
        <v>672</v>
      </c>
      <c r="Y26" s="41">
        <v>652</v>
      </c>
      <c r="Z26" s="41">
        <v>435</v>
      </c>
      <c r="AA26" s="41">
        <v>133</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6">
      <colorScale>
        <cfvo type="min"/>
        <cfvo type="percentile" val="50"/>
        <cfvo type="max"/>
        <color rgb="FFE98BD7"/>
        <color rgb="FFD5007F"/>
        <color rgb="FF950054"/>
      </colorScale>
    </cfRule>
  </conditionalFormatting>
  <conditionalFormatting sqref="AI10">
    <cfRule type="cellIs" dxfId="50" priority="15" operator="greaterThan">
      <formula>95%</formula>
    </cfRule>
    <cfRule type="cellIs" dxfId="49" priority="16" operator="greaterThanOrEqual">
      <formula>90%</formula>
    </cfRule>
    <cfRule type="cellIs" dxfId="48" priority="17" operator="lessThan">
      <formula>89.99%</formula>
    </cfRule>
  </conditionalFormatting>
  <conditionalFormatting sqref="AI13">
    <cfRule type="cellIs" dxfId="47" priority="12" operator="greaterThan">
      <formula>95%</formula>
    </cfRule>
    <cfRule type="cellIs" dxfId="46" priority="13" operator="greaterThanOrEqual">
      <formula>90%</formula>
    </cfRule>
    <cfRule type="cellIs" dxfId="45" priority="14" operator="lessThan">
      <formula>89.99%</formula>
    </cfRule>
  </conditionalFormatting>
  <conditionalFormatting sqref="AI16">
    <cfRule type="cellIs" dxfId="44" priority="9" operator="greaterThan">
      <formula>95%</formula>
    </cfRule>
    <cfRule type="cellIs" dxfId="43" priority="10" operator="greaterThanOrEqual">
      <formula>90%</formula>
    </cfRule>
    <cfRule type="cellIs" dxfId="42" priority="11" operator="lessThan">
      <formula>89.99%</formula>
    </cfRule>
  </conditionalFormatting>
  <conditionalFormatting sqref="AI19">
    <cfRule type="cellIs" dxfId="41" priority="6" operator="greaterThan">
      <formula>95%</formula>
    </cfRule>
    <cfRule type="cellIs" dxfId="40" priority="7" operator="greaterThanOrEqual">
      <formula>90%</formula>
    </cfRule>
    <cfRule type="cellIs" dxfId="39" priority="8" operator="lessThan">
      <formula>89.99%</formula>
    </cfRule>
  </conditionalFormatting>
  <conditionalFormatting sqref="AI22">
    <cfRule type="cellIs" dxfId="38" priority="1" operator="greaterThanOrEqual">
      <formula>100%</formula>
    </cfRule>
    <cfRule type="cellIs" dxfId="37" priority="2" operator="lessThan">
      <formula>99.99%</formula>
    </cfRule>
  </conditionalFormatting>
  <conditionalFormatting sqref="AI25">
    <cfRule type="cellIs" dxfId="36" priority="3" operator="greaterThan">
      <formula>95%</formula>
    </cfRule>
    <cfRule type="cellIs" dxfId="35" priority="4" operator="greaterThanOrEqual">
      <formula>90%</formula>
    </cfRule>
    <cfRule type="cellIs" dxfId="34" priority="5" operator="lessThan">
      <formula>89.99%</formula>
    </cfRule>
  </conditionalFormatting>
  <dataValidations count="1">
    <dataValidation showDropDown="1" showInputMessage="1" showErrorMessage="1" sqref="C21 G19:G23 G10:G11 G16:G17 G13:G14 G25:G26" xr:uid="{7459C47A-175E-462E-90FE-864D4CDEC46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0D2C-E06A-43C9-976F-2EB54C77890E}">
  <sheetPr>
    <tabColor theme="1" tint="4.9989318521683403E-2"/>
  </sheetPr>
  <dimension ref="A1:AU48"/>
  <sheetViews>
    <sheetView showGridLines="0" topLeftCell="P1" zoomScale="85" zoomScaleNormal="85" workbookViewId="0">
      <selection activeCell="AB25" sqref="AB25:AD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4" width="10.7109375" style="1" customWidth="1"/>
    <col min="35" max="35" width="22.7109375" style="1" customWidth="1"/>
    <col min="36" max="16384" width="11.42578125" style="1"/>
  </cols>
  <sheetData>
    <row r="1" spans="1:47"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47" ht="33.75" customHeight="1" x14ac:dyDescent="0.2">
      <c r="A2" s="12"/>
      <c r="B2" s="12"/>
      <c r="C2" s="12"/>
      <c r="D2" s="9" t="s">
        <v>91</v>
      </c>
      <c r="E2" s="9">
        <v>40</v>
      </c>
      <c r="F2" s="113" t="s">
        <v>92</v>
      </c>
      <c r="G2" s="113"/>
      <c r="H2" s="22">
        <v>154052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57"/>
      <c r="AJ2" s="17"/>
    </row>
    <row r="3" spans="1:47"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47"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1"/>
      <c r="AK4" s="20"/>
    </row>
    <row r="5" spans="1:47"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4"/>
    </row>
    <row r="6" spans="1:47" ht="18" customHeight="1" x14ac:dyDescent="0.2">
      <c r="A6" s="134" t="str">
        <f>'PANEL DE CONTROL DISTRITAL'!A6</f>
        <v>Número</v>
      </c>
      <c r="B6" s="135" t="str">
        <f>'PANEL DE CONTROL DISTRITAL'!B6</f>
        <v xml:space="preserve">PROCESOS SUSTANTIVOS E INDICADORES </v>
      </c>
      <c r="C6" s="135"/>
      <c r="D6" s="135"/>
      <c r="E6" s="135"/>
      <c r="F6" s="135"/>
      <c r="G6" s="135"/>
      <c r="H6" s="135"/>
      <c r="I6" s="145" t="s">
        <v>94</v>
      </c>
      <c r="J6" s="146"/>
      <c r="K6" s="146"/>
      <c r="L6" s="146"/>
      <c r="M6" s="146"/>
      <c r="N6" s="146"/>
      <c r="O6" s="146"/>
      <c r="P6" s="146"/>
      <c r="Q6" s="146"/>
      <c r="R6" s="146"/>
      <c r="S6" s="146"/>
      <c r="T6" s="146"/>
      <c r="U6" s="146"/>
      <c r="V6" s="146"/>
      <c r="W6" s="146"/>
      <c r="X6" s="146"/>
      <c r="Y6" s="80"/>
      <c r="Z6" s="80"/>
      <c r="AA6" s="80"/>
      <c r="AB6" s="80"/>
      <c r="AC6" s="80"/>
      <c r="AD6" s="80"/>
      <c r="AE6" s="80"/>
      <c r="AF6" s="80"/>
      <c r="AG6" s="80"/>
      <c r="AH6" s="80"/>
      <c r="AI6" s="152" t="s">
        <v>95</v>
      </c>
    </row>
    <row r="7" spans="1:47" ht="17.25" customHeight="1" x14ac:dyDescent="0.2">
      <c r="A7" s="134"/>
      <c r="B7" s="135" t="str">
        <f>'PANEL DE CONTROL DISTRITAL'!B7</f>
        <v>DESCRIPCIÓN</v>
      </c>
      <c r="C7" s="135"/>
      <c r="D7" s="135"/>
      <c r="E7" s="135" t="str">
        <f>'PANEL DE CONTROL DISTRITAL'!E7</f>
        <v>MEDICIÓN</v>
      </c>
      <c r="F7" s="135"/>
      <c r="G7" s="135"/>
      <c r="H7" s="135"/>
      <c r="I7" s="153" t="str">
        <f>'PANEL DE CONTROL DISTRITAL'!A5</f>
        <v>CAMPAÑA ANUAL INTENSA 2024                                          CAMPAÑA ESPECIAL DE ACTUALIZACIÓN PARA EL PROCESO ELECTORAL EXTRAORDINARIO (CEAPEE) 2024-2025</v>
      </c>
      <c r="J7" s="154"/>
      <c r="K7" s="154"/>
      <c r="L7" s="154"/>
      <c r="M7" s="154"/>
      <c r="N7" s="154"/>
      <c r="O7" s="154"/>
      <c r="P7" s="154"/>
      <c r="Q7" s="154"/>
      <c r="R7" s="154"/>
      <c r="S7" s="154"/>
      <c r="T7" s="154"/>
      <c r="U7" s="154"/>
      <c r="V7" s="154"/>
      <c r="W7" s="154"/>
      <c r="X7" s="154"/>
      <c r="Y7" s="81"/>
      <c r="Z7" s="81"/>
      <c r="AA7" s="81"/>
      <c r="AB7" s="81"/>
      <c r="AC7" s="81"/>
      <c r="AD7" s="81"/>
      <c r="AE7" s="81"/>
      <c r="AF7" s="81"/>
      <c r="AG7" s="81"/>
      <c r="AH7" s="81"/>
      <c r="AI7" s="152"/>
    </row>
    <row r="8" spans="1:47"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82"/>
      <c r="Z8" s="82"/>
      <c r="AA8" s="82"/>
      <c r="AB8" s="82"/>
      <c r="AC8" s="82"/>
      <c r="AD8" s="82"/>
      <c r="AE8" s="82"/>
      <c r="AF8" s="82"/>
      <c r="AG8" s="82"/>
      <c r="AH8" s="82"/>
      <c r="AI8" s="152"/>
    </row>
    <row r="9" spans="1:47"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0" t="str">
        <f>'PANEL DE CONTROL DISTRITAL'!H8</f>
        <v>Nominativo</v>
      </c>
      <c r="I9" s="33" t="str">
        <f>'152551'!I9</f>
        <v>2024-41</v>
      </c>
      <c r="J9" s="33" t="str">
        <f>'152551'!J9</f>
        <v>2024-42</v>
      </c>
      <c r="K9" s="33" t="str">
        <f>'152551'!K9</f>
        <v>2024-43</v>
      </c>
      <c r="L9" s="33" t="str">
        <f>'152551'!L9</f>
        <v>2024-44</v>
      </c>
      <c r="M9" s="33" t="str">
        <f>'152551'!M9</f>
        <v>2024-45</v>
      </c>
      <c r="N9" s="33" t="str">
        <f>'152551'!N9</f>
        <v>2024-46</v>
      </c>
      <c r="O9" s="33" t="str">
        <f>'152551'!O9</f>
        <v>2024-47</v>
      </c>
      <c r="P9" s="33" t="str">
        <f>'152551'!P9</f>
        <v>2024-48</v>
      </c>
      <c r="Q9" s="33" t="str">
        <f>'152551'!Q9</f>
        <v>2024-49</v>
      </c>
      <c r="R9" s="33" t="str">
        <f>'152551'!R9</f>
        <v>2024-50</v>
      </c>
      <c r="S9" s="33" t="str">
        <f>'152551'!S9</f>
        <v>2024-51</v>
      </c>
      <c r="T9" s="33" t="str">
        <f>'152551'!T9</f>
        <v>2024-52</v>
      </c>
      <c r="U9" s="33" t="str">
        <f>'152551'!U9</f>
        <v>2024-53</v>
      </c>
      <c r="V9" s="33" t="str">
        <f>'152551'!V9</f>
        <v>2024-54</v>
      </c>
      <c r="W9" s="33" t="str">
        <f>'152551'!W9</f>
        <v>2024-55</v>
      </c>
      <c r="X9" s="33" t="str">
        <f>'152551'!X9</f>
        <v>2024-56</v>
      </c>
      <c r="Y9" s="33" t="str">
        <f>'150151'!Y9</f>
        <v>2024-57</v>
      </c>
      <c r="Z9" s="33" t="str">
        <f>'150151'!Z9</f>
        <v>2024-58</v>
      </c>
      <c r="AA9" s="33" t="str">
        <f>'150151'!AA9</f>
        <v>2024-59</v>
      </c>
      <c r="AB9" s="33" t="s">
        <v>115</v>
      </c>
      <c r="AC9" s="33" t="s">
        <v>116</v>
      </c>
      <c r="AD9" s="33" t="s">
        <v>117</v>
      </c>
      <c r="AE9" s="33" t="s">
        <v>118</v>
      </c>
      <c r="AF9" s="33" t="s">
        <v>119</v>
      </c>
      <c r="AG9" s="33" t="s">
        <v>120</v>
      </c>
      <c r="AH9" s="33" t="s">
        <v>121</v>
      </c>
      <c r="AI9" s="152"/>
    </row>
    <row r="10" spans="1:47"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130" t="str">
        <f>'PANEL DE CONTROL DISTRITAL'!F9</f>
        <v>Semanal (remesa)</v>
      </c>
      <c r="G10" s="131">
        <f>'PANEL DE CONTROL DISTRITAL'!G9</f>
        <v>0.9</v>
      </c>
      <c r="H10" s="27" t="str">
        <f>'PANEL DE CONTROL DISTRITAL'!H9</f>
        <v>Fichas requistadas correctamente</v>
      </c>
      <c r="I10" s="25">
        <v>0</v>
      </c>
      <c r="J10" s="25">
        <v>52</v>
      </c>
      <c r="K10" s="25">
        <v>60</v>
      </c>
      <c r="L10" s="25">
        <v>38</v>
      </c>
      <c r="M10" s="25">
        <v>61</v>
      </c>
      <c r="N10" s="25">
        <v>46</v>
      </c>
      <c r="O10" s="25">
        <v>60</v>
      </c>
      <c r="P10" s="25">
        <v>50</v>
      </c>
      <c r="Q10" s="25">
        <v>50</v>
      </c>
      <c r="R10" s="25">
        <v>36</v>
      </c>
      <c r="S10" s="25">
        <v>50</v>
      </c>
      <c r="T10" s="25">
        <v>52</v>
      </c>
      <c r="U10" s="25">
        <v>46</v>
      </c>
      <c r="V10" s="25">
        <v>58</v>
      </c>
      <c r="W10" s="25">
        <v>61</v>
      </c>
      <c r="X10" s="25">
        <v>47</v>
      </c>
      <c r="Y10" s="25">
        <v>50</v>
      </c>
      <c r="Z10" s="25">
        <v>35</v>
      </c>
      <c r="AA10" s="25">
        <v>9</v>
      </c>
      <c r="AB10" s="25">
        <v>0</v>
      </c>
      <c r="AC10" s="25">
        <v>0</v>
      </c>
      <c r="AD10" s="25">
        <v>0</v>
      </c>
      <c r="AE10" s="25"/>
      <c r="AF10" s="25"/>
      <c r="AG10" s="25"/>
      <c r="AH10" s="25"/>
      <c r="AI10" s="121">
        <f>IFERROR(SUM(I10:AH10)/SUM(I11:AH11),0)</f>
        <v>1</v>
      </c>
    </row>
    <row r="11" spans="1:47" s="2" customFormat="1" ht="50.1" customHeight="1" x14ac:dyDescent="0.2">
      <c r="A11" s="132"/>
      <c r="B11" s="133"/>
      <c r="C11" s="128"/>
      <c r="D11" s="129"/>
      <c r="E11" s="128"/>
      <c r="F11" s="130"/>
      <c r="G11" s="131"/>
      <c r="H11" s="27" t="str">
        <f>'PANEL DE CONTROL DISTRITAL'!H10</f>
        <v>Fichas revisadas en la muestra del 10%</v>
      </c>
      <c r="I11" s="41">
        <v>0</v>
      </c>
      <c r="J11" s="41">
        <v>52</v>
      </c>
      <c r="K11" s="41">
        <v>60</v>
      </c>
      <c r="L11" s="41">
        <v>38</v>
      </c>
      <c r="M11" s="41">
        <v>61</v>
      </c>
      <c r="N11" s="41">
        <v>46</v>
      </c>
      <c r="O11" s="41">
        <v>60</v>
      </c>
      <c r="P11" s="41">
        <v>50</v>
      </c>
      <c r="Q11" s="41">
        <v>50</v>
      </c>
      <c r="R11" s="41">
        <v>36</v>
      </c>
      <c r="S11" s="41">
        <v>50</v>
      </c>
      <c r="T11" s="41">
        <v>52</v>
      </c>
      <c r="U11" s="41">
        <v>46</v>
      </c>
      <c r="V11" s="41">
        <v>58</v>
      </c>
      <c r="W11" s="41">
        <v>61</v>
      </c>
      <c r="X11" s="41">
        <v>47</v>
      </c>
      <c r="Y11" s="41">
        <v>50</v>
      </c>
      <c r="Z11" s="41">
        <v>35</v>
      </c>
      <c r="AA11" s="41">
        <v>9</v>
      </c>
      <c r="AB11" s="41">
        <v>0</v>
      </c>
      <c r="AC11" s="41">
        <v>0</v>
      </c>
      <c r="AD11" s="41">
        <v>0</v>
      </c>
      <c r="AE11" s="41"/>
      <c r="AF11" s="41"/>
      <c r="AG11" s="41"/>
      <c r="AH11" s="41"/>
      <c r="AI11" s="121"/>
    </row>
    <row r="12" spans="1:47"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42"/>
      <c r="AK12" s="42"/>
      <c r="AL12" s="42"/>
      <c r="AM12" s="42"/>
      <c r="AN12" s="42"/>
      <c r="AO12" s="42"/>
      <c r="AP12" s="42"/>
      <c r="AQ12" s="42"/>
      <c r="AR12" s="42"/>
      <c r="AS12" s="42"/>
      <c r="AT12" s="42"/>
      <c r="AU12" s="42"/>
    </row>
    <row r="13" spans="1:47"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130" t="str">
        <f>'PANEL DE CONTROL DISTRITAL'!F12</f>
        <v>Semanal (remesa)</v>
      </c>
      <c r="G13" s="131">
        <f>'PANEL DE CONTROL DISTRITAL'!G12</f>
        <v>0.9</v>
      </c>
      <c r="H13" s="27" t="str">
        <f>'PANEL DE CONTROL DISTRITAL'!H12</f>
        <v>Número de trámites exitosos</v>
      </c>
      <c r="I13" s="25">
        <v>0</v>
      </c>
      <c r="J13" s="25">
        <v>514</v>
      </c>
      <c r="K13" s="25">
        <v>596</v>
      </c>
      <c r="L13" s="25">
        <v>376</v>
      </c>
      <c r="M13" s="25">
        <v>601</v>
      </c>
      <c r="N13" s="25">
        <v>453</v>
      </c>
      <c r="O13" s="25">
        <v>593</v>
      </c>
      <c r="P13" s="25">
        <v>500</v>
      </c>
      <c r="Q13" s="25">
        <v>493</v>
      </c>
      <c r="R13" s="25">
        <v>357</v>
      </c>
      <c r="S13" s="25">
        <v>492</v>
      </c>
      <c r="T13" s="25">
        <v>523</v>
      </c>
      <c r="U13" s="25">
        <v>457</v>
      </c>
      <c r="V13" s="25">
        <v>578</v>
      </c>
      <c r="W13" s="25">
        <v>600</v>
      </c>
      <c r="X13" s="25">
        <v>473</v>
      </c>
      <c r="Y13" s="25">
        <v>505</v>
      </c>
      <c r="Z13" s="25">
        <v>348</v>
      </c>
      <c r="AA13" s="25">
        <v>92</v>
      </c>
      <c r="AB13" s="25">
        <v>0</v>
      </c>
      <c r="AC13" s="25">
        <v>0</v>
      </c>
      <c r="AD13" s="25">
        <v>0</v>
      </c>
      <c r="AE13" s="25"/>
      <c r="AF13" s="25"/>
      <c r="AG13" s="25"/>
      <c r="AH13" s="25"/>
      <c r="AI13" s="121">
        <f>IFERROR(SUM(I13:AH13)/SUM(I14:AH14),0)</f>
        <v>0.99766654999416637</v>
      </c>
    </row>
    <row r="14" spans="1:47" s="3" customFormat="1" ht="50.1" customHeight="1" x14ac:dyDescent="0.2">
      <c r="A14" s="132"/>
      <c r="B14" s="133"/>
      <c r="C14" s="128"/>
      <c r="D14" s="129"/>
      <c r="E14" s="128"/>
      <c r="F14" s="130"/>
      <c r="G14" s="131"/>
      <c r="H14" s="27" t="str">
        <f>'PANEL DE CONTROL DISTRITAL'!H13</f>
        <v>Número de trámites aplicados</v>
      </c>
      <c r="I14" s="41">
        <v>0</v>
      </c>
      <c r="J14" s="41">
        <v>516</v>
      </c>
      <c r="K14" s="41">
        <v>598</v>
      </c>
      <c r="L14" s="41">
        <v>376</v>
      </c>
      <c r="M14" s="41">
        <v>602</v>
      </c>
      <c r="N14" s="41">
        <v>456</v>
      </c>
      <c r="O14" s="41">
        <v>595</v>
      </c>
      <c r="P14" s="41">
        <v>502</v>
      </c>
      <c r="Q14" s="41">
        <v>494</v>
      </c>
      <c r="R14" s="41">
        <v>359</v>
      </c>
      <c r="S14" s="41">
        <v>492</v>
      </c>
      <c r="T14" s="41">
        <v>523</v>
      </c>
      <c r="U14" s="41">
        <v>458</v>
      </c>
      <c r="V14" s="41">
        <v>582</v>
      </c>
      <c r="W14" s="41">
        <v>600</v>
      </c>
      <c r="X14" s="41">
        <v>473</v>
      </c>
      <c r="Y14" s="41">
        <v>505</v>
      </c>
      <c r="Z14" s="41">
        <v>348</v>
      </c>
      <c r="AA14" s="41">
        <v>92</v>
      </c>
      <c r="AB14" s="41">
        <v>0</v>
      </c>
      <c r="AC14" s="41">
        <v>0</v>
      </c>
      <c r="AD14" s="41">
        <v>0</v>
      </c>
      <c r="AE14" s="41"/>
      <c r="AF14" s="41"/>
      <c r="AG14" s="41"/>
      <c r="AH14" s="41"/>
      <c r="AI14" s="121"/>
    </row>
    <row r="15" spans="1:47"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42"/>
      <c r="AK15" s="42"/>
      <c r="AL15" s="42"/>
      <c r="AM15" s="42"/>
      <c r="AN15" s="42"/>
      <c r="AO15" s="42"/>
      <c r="AP15" s="42"/>
      <c r="AQ15" s="42"/>
      <c r="AR15" s="42"/>
      <c r="AS15" s="42"/>
      <c r="AT15" s="42"/>
      <c r="AU15" s="42"/>
    </row>
    <row r="16" spans="1:47"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130" t="str">
        <f>'PANEL DE CONTROL DISTRITAL'!F15</f>
        <v>Semanal (remesa)</v>
      </c>
      <c r="G16" s="131">
        <f>'PANEL DE CONTROL DISTRITAL'!G15</f>
        <v>1</v>
      </c>
      <c r="H16" s="27" t="str">
        <f>'PANEL DE CONTROL DISTRITAL'!H15</f>
        <v>Ejecución de los scripts de reenvío de notificaciones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c r="AF16" s="25"/>
      <c r="AG16" s="25"/>
      <c r="AH16" s="25"/>
      <c r="AI16" s="121">
        <f>IFERROR(SUM(I16:AH16)/SUM(I17:AH17),1)</f>
        <v>1</v>
      </c>
    </row>
    <row r="17" spans="1:47" s="3" customFormat="1" ht="50.1" customHeight="1" x14ac:dyDescent="0.2">
      <c r="A17" s="132"/>
      <c r="B17" s="133"/>
      <c r="C17" s="128"/>
      <c r="D17" s="129"/>
      <c r="E17" s="128"/>
      <c r="F17" s="130"/>
      <c r="G17" s="131"/>
      <c r="H17" s="27" t="str">
        <f>'PANEL DE CONTROL DISTRITAL'!H16</f>
        <v>Solicitud de reevíos de scripts requeridos</v>
      </c>
      <c r="I17" s="41">
        <v>0</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c r="AF17" s="41"/>
      <c r="AG17" s="41"/>
      <c r="AH17" s="41"/>
      <c r="AI17" s="121"/>
    </row>
    <row r="18" spans="1:47"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42"/>
      <c r="AK18" s="42"/>
      <c r="AL18" s="42"/>
      <c r="AM18" s="42"/>
      <c r="AN18" s="42"/>
      <c r="AO18" s="42"/>
      <c r="AP18" s="42"/>
      <c r="AQ18" s="42"/>
      <c r="AR18" s="42"/>
      <c r="AS18" s="42"/>
      <c r="AT18" s="42"/>
      <c r="AU18" s="42"/>
    </row>
    <row r="19" spans="1:47"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130" t="str">
        <f>'PANEL DE CONTROL DISTRITAL'!F18</f>
        <v>Semanal (remesa)</v>
      </c>
      <c r="G19" s="131">
        <f>'PANEL DE CONTROL DISTRITAL'!G18</f>
        <v>0.9</v>
      </c>
      <c r="H19" s="27" t="str">
        <f>'PANEL DE CONTROL DISTRITAL'!H18</f>
        <v xml:space="preserve">Credenciales Recibidas - Credenciales inconsistentes </v>
      </c>
      <c r="I19" s="25">
        <v>0</v>
      </c>
      <c r="J19" s="25">
        <v>445</v>
      </c>
      <c r="K19" s="25">
        <v>719</v>
      </c>
      <c r="L19" s="25">
        <v>195</v>
      </c>
      <c r="M19" s="25">
        <v>747</v>
      </c>
      <c r="N19" s="25">
        <v>456</v>
      </c>
      <c r="O19" s="25">
        <v>472</v>
      </c>
      <c r="P19" s="25">
        <v>465</v>
      </c>
      <c r="Q19" s="25">
        <v>680</v>
      </c>
      <c r="R19" s="25">
        <v>403</v>
      </c>
      <c r="S19" s="25">
        <v>395</v>
      </c>
      <c r="T19" s="25">
        <v>457</v>
      </c>
      <c r="U19" s="25">
        <v>438</v>
      </c>
      <c r="V19" s="25">
        <v>704</v>
      </c>
      <c r="W19" s="25">
        <v>464</v>
      </c>
      <c r="X19" s="25">
        <v>563</v>
      </c>
      <c r="Y19" s="25">
        <v>364</v>
      </c>
      <c r="Z19" s="25">
        <v>524</v>
      </c>
      <c r="AA19" s="25">
        <v>0</v>
      </c>
      <c r="AB19" s="25">
        <v>0</v>
      </c>
      <c r="AC19" s="25">
        <v>0</v>
      </c>
      <c r="AD19" s="25">
        <v>0</v>
      </c>
      <c r="AE19" s="25"/>
      <c r="AF19" s="25"/>
      <c r="AG19" s="25"/>
      <c r="AH19" s="25"/>
      <c r="AI19" s="121">
        <f>IFERROR(SUM(I19:AH19)/SUM(I20:AH20),0)</f>
        <v>1</v>
      </c>
    </row>
    <row r="20" spans="1:47" s="3" customFormat="1" ht="50.1" customHeight="1" x14ac:dyDescent="0.2">
      <c r="A20" s="132"/>
      <c r="B20" s="133"/>
      <c r="C20" s="128"/>
      <c r="D20" s="129"/>
      <c r="E20" s="128"/>
      <c r="F20" s="130"/>
      <c r="G20" s="131"/>
      <c r="H20" s="27" t="str">
        <f>'PANEL DE CONTROL DISTRITAL'!H19</f>
        <v xml:space="preserve">Credenciales recibidas </v>
      </c>
      <c r="I20" s="41">
        <v>0</v>
      </c>
      <c r="J20" s="41">
        <v>445</v>
      </c>
      <c r="K20" s="41">
        <v>719</v>
      </c>
      <c r="L20" s="41">
        <v>195</v>
      </c>
      <c r="M20" s="41">
        <v>747</v>
      </c>
      <c r="N20" s="41">
        <v>456</v>
      </c>
      <c r="O20" s="41">
        <v>472</v>
      </c>
      <c r="P20" s="41">
        <v>465</v>
      </c>
      <c r="Q20" s="41">
        <v>680</v>
      </c>
      <c r="R20" s="41">
        <v>403</v>
      </c>
      <c r="S20" s="41">
        <v>395</v>
      </c>
      <c r="T20" s="41">
        <v>457</v>
      </c>
      <c r="U20" s="41">
        <v>438</v>
      </c>
      <c r="V20" s="41">
        <v>704</v>
      </c>
      <c r="W20" s="41">
        <v>464</v>
      </c>
      <c r="X20" s="41">
        <v>563</v>
      </c>
      <c r="Y20" s="41">
        <v>364</v>
      </c>
      <c r="Z20" s="41">
        <v>524</v>
      </c>
      <c r="AA20" s="41">
        <v>0</v>
      </c>
      <c r="AB20" s="41">
        <v>0</v>
      </c>
      <c r="AC20" s="41">
        <v>0</v>
      </c>
      <c r="AD20" s="41">
        <v>0</v>
      </c>
      <c r="AE20" s="41"/>
      <c r="AF20" s="41"/>
      <c r="AG20" s="41"/>
      <c r="AH20" s="41"/>
      <c r="AI20" s="121"/>
    </row>
    <row r="21" spans="1:47" s="43" customFormat="1" ht="8.1" customHeight="1" x14ac:dyDescent="0.2">
      <c r="A21" s="44"/>
      <c r="B21" s="45"/>
      <c r="C21" s="46"/>
      <c r="D21" s="47"/>
      <c r="E21" s="46"/>
      <c r="F21" s="48"/>
      <c r="G21" s="49"/>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2"/>
      <c r="AJ21" s="42"/>
      <c r="AK21" s="42"/>
      <c r="AL21" s="42"/>
      <c r="AM21" s="42"/>
      <c r="AN21" s="42"/>
      <c r="AO21" s="42"/>
      <c r="AP21" s="42"/>
      <c r="AQ21" s="42"/>
      <c r="AR21" s="42"/>
      <c r="AS21" s="42"/>
      <c r="AT21" s="42"/>
      <c r="AU21" s="42"/>
    </row>
    <row r="22" spans="1:47"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130" t="str">
        <f>'PANEL DE CONTROL DISTRITAL'!F21</f>
        <v>Semanal (remesa)</v>
      </c>
      <c r="G22" s="131">
        <f>'PANEL DE CONTROL DISTRITAL'!G21</f>
        <v>1</v>
      </c>
      <c r="H22" s="27" t="str">
        <f>'PANEL DE CONTROL DISTRITAL'!H21</f>
        <v>Credenciales disponibles (físicas)</v>
      </c>
      <c r="I22" s="25">
        <v>0</v>
      </c>
      <c r="J22" s="25">
        <v>732</v>
      </c>
      <c r="K22" s="25">
        <v>978</v>
      </c>
      <c r="L22" s="25">
        <v>671</v>
      </c>
      <c r="M22" s="25">
        <v>970</v>
      </c>
      <c r="N22" s="25">
        <v>908</v>
      </c>
      <c r="O22" s="25">
        <v>874</v>
      </c>
      <c r="P22" s="25">
        <v>791</v>
      </c>
      <c r="Q22" s="25">
        <v>916</v>
      </c>
      <c r="R22" s="25">
        <v>931</v>
      </c>
      <c r="S22" s="25">
        <v>723</v>
      </c>
      <c r="T22" s="25">
        <v>755</v>
      </c>
      <c r="U22" s="25">
        <v>743</v>
      </c>
      <c r="V22" s="25">
        <v>970</v>
      </c>
      <c r="W22" s="25">
        <v>872</v>
      </c>
      <c r="X22" s="25">
        <v>836</v>
      </c>
      <c r="Y22" s="25">
        <v>372</v>
      </c>
      <c r="Z22" s="25">
        <v>781</v>
      </c>
      <c r="AA22" s="25">
        <v>618</v>
      </c>
      <c r="AB22" s="25">
        <v>0</v>
      </c>
      <c r="AC22" s="25">
        <v>0</v>
      </c>
      <c r="AD22" s="25">
        <v>0</v>
      </c>
      <c r="AE22" s="25"/>
      <c r="AF22" s="25"/>
      <c r="AG22" s="25"/>
      <c r="AH22" s="25"/>
      <c r="AI22" s="121">
        <f>IFERROR(SUM(I22:AH22)/SUM(I23:AH23),0)</f>
        <v>1</v>
      </c>
    </row>
    <row r="23" spans="1:47" s="3" customFormat="1" ht="50.1" customHeight="1" x14ac:dyDescent="0.2">
      <c r="A23" s="132"/>
      <c r="B23" s="133"/>
      <c r="C23" s="128"/>
      <c r="D23" s="129"/>
      <c r="E23" s="128"/>
      <c r="F23" s="130"/>
      <c r="G23" s="131"/>
      <c r="H23" s="27" t="str">
        <f>'PANEL DE CONTROL DISTRITAL'!H22</f>
        <v>Credenciales disponibles registradas en SIIRFE</v>
      </c>
      <c r="I23" s="41">
        <v>0</v>
      </c>
      <c r="J23" s="41">
        <v>732</v>
      </c>
      <c r="K23" s="41">
        <v>978</v>
      </c>
      <c r="L23" s="41">
        <v>671</v>
      </c>
      <c r="M23" s="41">
        <v>970</v>
      </c>
      <c r="N23" s="41">
        <v>908</v>
      </c>
      <c r="O23" s="41">
        <v>874</v>
      </c>
      <c r="P23" s="41">
        <v>791</v>
      </c>
      <c r="Q23" s="41">
        <v>916</v>
      </c>
      <c r="R23" s="41">
        <v>931</v>
      </c>
      <c r="S23" s="41">
        <v>723</v>
      </c>
      <c r="T23" s="41">
        <v>755</v>
      </c>
      <c r="U23" s="41">
        <v>743</v>
      </c>
      <c r="V23" s="41">
        <v>970</v>
      </c>
      <c r="W23" s="41">
        <v>872</v>
      </c>
      <c r="X23" s="41">
        <v>836</v>
      </c>
      <c r="Y23" s="41">
        <v>372</v>
      </c>
      <c r="Z23" s="41">
        <v>781</v>
      </c>
      <c r="AA23" s="41">
        <v>618</v>
      </c>
      <c r="AB23" s="41">
        <v>0</v>
      </c>
      <c r="AC23" s="41">
        <v>0</v>
      </c>
      <c r="AD23" s="41">
        <v>0</v>
      </c>
      <c r="AE23" s="41"/>
      <c r="AF23" s="41"/>
      <c r="AG23" s="41"/>
      <c r="AH23" s="41"/>
      <c r="AI23" s="121"/>
    </row>
    <row r="24" spans="1:47"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row>
    <row r="25" spans="1:47"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130" t="str">
        <f>'PANEL DE CONTROL DISTRITAL'!F24</f>
        <v>Semanal (remesa)</v>
      </c>
      <c r="G25" s="131">
        <f>'PANEL DE CONTROL DISTRITAL'!G24</f>
        <v>0.9</v>
      </c>
      <c r="H25" s="27" t="str">
        <f>'PANEL DE CONTROL DISTRITAL'!H24</f>
        <v xml:space="preserve">Total de credenciales entregadas </v>
      </c>
      <c r="I25" s="25">
        <v>0</v>
      </c>
      <c r="J25" s="25">
        <v>505</v>
      </c>
      <c r="K25" s="25">
        <v>473</v>
      </c>
      <c r="L25" s="25">
        <v>502</v>
      </c>
      <c r="M25" s="25">
        <v>448</v>
      </c>
      <c r="N25" s="25">
        <v>551</v>
      </c>
      <c r="O25" s="25">
        <v>506</v>
      </c>
      <c r="P25" s="25">
        <v>545</v>
      </c>
      <c r="Q25" s="25">
        <v>555</v>
      </c>
      <c r="R25" s="25">
        <v>388</v>
      </c>
      <c r="S25" s="25">
        <v>603</v>
      </c>
      <c r="T25" s="25">
        <v>425</v>
      </c>
      <c r="U25" s="25">
        <v>450</v>
      </c>
      <c r="V25" s="25">
        <v>475</v>
      </c>
      <c r="W25" s="25">
        <v>562</v>
      </c>
      <c r="X25" s="25">
        <v>599</v>
      </c>
      <c r="Y25" s="25">
        <v>528</v>
      </c>
      <c r="Z25" s="25">
        <v>414</v>
      </c>
      <c r="AA25" s="25">
        <v>163</v>
      </c>
      <c r="AB25" s="25">
        <v>0</v>
      </c>
      <c r="AC25" s="25">
        <v>0</v>
      </c>
      <c r="AD25" s="25">
        <v>0</v>
      </c>
      <c r="AE25" s="25"/>
      <c r="AF25" s="25"/>
      <c r="AG25" s="25"/>
      <c r="AH25" s="25"/>
      <c r="AI25" s="121">
        <f>IFERROR(SUM(I25:AH25)/SUM(I26:AH26),0)</f>
        <v>0.99873606802252102</v>
      </c>
    </row>
    <row r="26" spans="1:47" ht="50.1" customHeight="1" x14ac:dyDescent="0.2">
      <c r="A26" s="132"/>
      <c r="B26" s="133"/>
      <c r="C26" s="128"/>
      <c r="D26" s="129"/>
      <c r="E26" s="128"/>
      <c r="F26" s="130"/>
      <c r="G26" s="131"/>
      <c r="H26" s="27" t="str">
        <f>'PANEL DE CONTROL DISTRITAL'!H25</f>
        <v>Total de ciudadanas y ciudadanos que acuden al MAC a recoger su credencial</v>
      </c>
      <c r="I26" s="41">
        <v>0</v>
      </c>
      <c r="J26" s="41">
        <v>505</v>
      </c>
      <c r="K26" s="41">
        <v>473</v>
      </c>
      <c r="L26" s="41">
        <v>505</v>
      </c>
      <c r="M26" s="41">
        <v>453</v>
      </c>
      <c r="N26" s="41">
        <v>552</v>
      </c>
      <c r="O26" s="41">
        <v>507</v>
      </c>
      <c r="P26" s="41">
        <v>545</v>
      </c>
      <c r="Q26" s="41">
        <v>555</v>
      </c>
      <c r="R26" s="41">
        <v>388</v>
      </c>
      <c r="S26" s="41">
        <v>603</v>
      </c>
      <c r="T26" s="41">
        <v>425</v>
      </c>
      <c r="U26" s="41">
        <v>450</v>
      </c>
      <c r="V26" s="41">
        <v>475</v>
      </c>
      <c r="W26" s="41">
        <v>563</v>
      </c>
      <c r="X26" s="41">
        <v>599</v>
      </c>
      <c r="Y26" s="41">
        <v>528</v>
      </c>
      <c r="Z26" s="41">
        <v>414</v>
      </c>
      <c r="AA26" s="41">
        <v>163</v>
      </c>
      <c r="AB26" s="41">
        <v>0</v>
      </c>
      <c r="AC26" s="41">
        <v>0</v>
      </c>
      <c r="AD26" s="41">
        <v>0</v>
      </c>
      <c r="AE26" s="41"/>
      <c r="AF26" s="41"/>
      <c r="AG26" s="41"/>
      <c r="AH26" s="41"/>
      <c r="AI26" s="121"/>
    </row>
    <row r="27" spans="1:47" ht="15.75" customHeight="1" x14ac:dyDescent="0.2">
      <c r="B27" s="1" t="s">
        <v>142</v>
      </c>
      <c r="H27" s="53"/>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14"/>
    </row>
    <row r="28" spans="1:47" ht="15.75" customHeight="1" x14ac:dyDescent="0.2">
      <c r="H28" s="55"/>
    </row>
    <row r="29" spans="1:47" ht="15.75" customHeight="1" x14ac:dyDescent="0.2">
      <c r="H29" s="55"/>
      <c r="I29" s="122" t="s">
        <v>143</v>
      </c>
      <c r="J29" s="122"/>
      <c r="K29" s="122"/>
      <c r="L29" s="122"/>
    </row>
    <row r="30" spans="1:47" ht="15.75" customHeight="1" x14ac:dyDescent="0.2">
      <c r="H30" s="55"/>
      <c r="I30" s="28"/>
      <c r="J30" s="29" t="s">
        <v>144</v>
      </c>
      <c r="K30" s="29"/>
      <c r="L30" s="29"/>
    </row>
    <row r="31" spans="1:47" ht="39" customHeight="1" x14ac:dyDescent="0.2">
      <c r="H31" s="55"/>
      <c r="I31" s="30"/>
      <c r="J31" s="29" t="s">
        <v>145</v>
      </c>
      <c r="K31" s="29"/>
      <c r="L31" s="29"/>
    </row>
    <row r="32" spans="1:47" ht="30" customHeight="1" x14ac:dyDescent="0.2">
      <c r="H32" s="55"/>
      <c r="I32" s="31"/>
      <c r="J32" s="29" t="s">
        <v>146</v>
      </c>
      <c r="K32" s="29"/>
      <c r="L32" s="29"/>
    </row>
    <row r="33" spans="2:13" ht="30" customHeight="1" x14ac:dyDescent="0.2">
      <c r="H33" s="55"/>
      <c r="I33" s="29"/>
      <c r="J33" s="29"/>
      <c r="K33" s="29"/>
      <c r="L33" s="29"/>
    </row>
    <row r="34" spans="2:13" ht="30" customHeight="1" x14ac:dyDescent="0.2">
      <c r="B34" s="123" t="s">
        <v>147</v>
      </c>
      <c r="C34" s="123"/>
      <c r="D34" s="123"/>
      <c r="E34" s="123"/>
      <c r="F34" s="123"/>
      <c r="G34" s="123"/>
      <c r="H34" s="123"/>
      <c r="I34" s="123"/>
      <c r="J34" s="123"/>
      <c r="K34" s="123"/>
      <c r="L34" s="123"/>
      <c r="M34" s="124"/>
    </row>
    <row r="35" spans="2:13" ht="30" customHeight="1" x14ac:dyDescent="0.2">
      <c r="B35" s="125" t="s">
        <v>148</v>
      </c>
      <c r="C35" s="125"/>
      <c r="D35" s="125"/>
      <c r="E35" s="125"/>
      <c r="F35" s="125"/>
      <c r="G35" s="126"/>
      <c r="H35" s="127" t="s">
        <v>149</v>
      </c>
      <c r="I35" s="125"/>
      <c r="J35" s="125"/>
      <c r="K35" s="125"/>
      <c r="L35" s="125"/>
      <c r="M35" s="126"/>
    </row>
    <row r="36" spans="2:13" ht="30" customHeight="1" x14ac:dyDescent="0.2">
      <c r="B36" s="115"/>
      <c r="C36" s="116"/>
      <c r="D36" s="116"/>
      <c r="E36" s="116"/>
      <c r="F36" s="116"/>
      <c r="G36" s="117"/>
      <c r="H36" s="115"/>
      <c r="I36" s="116"/>
      <c r="J36" s="116"/>
      <c r="K36" s="116"/>
      <c r="L36" s="116"/>
      <c r="M36" s="117"/>
    </row>
    <row r="37" spans="2:13" ht="30" customHeight="1" x14ac:dyDescent="0.2">
      <c r="B37" s="118"/>
      <c r="C37" s="119"/>
      <c r="D37" s="119"/>
      <c r="E37" s="119"/>
      <c r="F37" s="119"/>
      <c r="G37" s="120"/>
      <c r="H37" s="118"/>
      <c r="I37" s="119"/>
      <c r="J37" s="119"/>
      <c r="K37" s="119"/>
      <c r="L37" s="119"/>
      <c r="M37" s="120"/>
    </row>
    <row r="38" spans="2:13" ht="35.1" customHeight="1" x14ac:dyDescent="0.2"/>
    <row r="39" spans="2:13" ht="8.1" customHeight="1" x14ac:dyDescent="0.2"/>
    <row r="40" spans="2:13" ht="35.1" customHeight="1" x14ac:dyDescent="0.2"/>
    <row r="41" spans="2:13" ht="35.1" customHeight="1" x14ac:dyDescent="0.2"/>
    <row r="42" spans="2:13" ht="8.1" customHeight="1" x14ac:dyDescent="0.2"/>
    <row r="43" spans="2:13" ht="35.1" customHeight="1" x14ac:dyDescent="0.2"/>
    <row r="44" spans="2:13" ht="43.5" customHeight="1" x14ac:dyDescent="0.2"/>
    <row r="45" spans="2:13" ht="8.1" customHeight="1" x14ac:dyDescent="0.2"/>
    <row r="46" spans="2:13" ht="35.1" customHeight="1" x14ac:dyDescent="0.2"/>
    <row r="47" spans="2:13" ht="35.1" customHeight="1" x14ac:dyDescent="0.2"/>
    <row r="48" spans="2:13" ht="39" customHeight="1" x14ac:dyDescent="0.2"/>
  </sheetData>
  <mergeCells count="70">
    <mergeCell ref="G10:G11"/>
    <mergeCell ref="AI13:AI14"/>
    <mergeCell ref="E10:E11"/>
    <mergeCell ref="AI6:AI9"/>
    <mergeCell ref="B7:D7"/>
    <mergeCell ref="B8:X8"/>
    <mergeCell ref="AI10:AI11"/>
    <mergeCell ref="F10:F11"/>
    <mergeCell ref="A1:AI1"/>
    <mergeCell ref="F2:G2"/>
    <mergeCell ref="A4:AI4"/>
    <mergeCell ref="A5:AI5"/>
    <mergeCell ref="E7:H7"/>
    <mergeCell ref="I7:X7"/>
    <mergeCell ref="A6:A9"/>
    <mergeCell ref="B6:H6"/>
    <mergeCell ref="I6:X6"/>
    <mergeCell ref="C16:C17"/>
    <mergeCell ref="D16:D17"/>
    <mergeCell ref="E16:E17"/>
    <mergeCell ref="A10:A11"/>
    <mergeCell ref="B10:B11"/>
    <mergeCell ref="C10:C11"/>
    <mergeCell ref="D10:D11"/>
    <mergeCell ref="A15:AI15"/>
    <mergeCell ref="A12:AI12"/>
    <mergeCell ref="A13:A14"/>
    <mergeCell ref="B13:B14"/>
    <mergeCell ref="C13:C14"/>
    <mergeCell ref="D13:D14"/>
    <mergeCell ref="E13:E14"/>
    <mergeCell ref="F13:F14"/>
    <mergeCell ref="G13:G14"/>
    <mergeCell ref="F16:F17"/>
    <mergeCell ref="G16:G17"/>
    <mergeCell ref="AI16:AI17"/>
    <mergeCell ref="E22:E23"/>
    <mergeCell ref="F22:F23"/>
    <mergeCell ref="A18:AI18"/>
    <mergeCell ref="A19:A20"/>
    <mergeCell ref="B19:B20"/>
    <mergeCell ref="C19:C20"/>
    <mergeCell ref="D19:D20"/>
    <mergeCell ref="E19:E20"/>
    <mergeCell ref="F19:F20"/>
    <mergeCell ref="G19:G20"/>
    <mergeCell ref="AI19:AI20"/>
    <mergeCell ref="A16:A17"/>
    <mergeCell ref="B16:B17"/>
    <mergeCell ref="B36:G37"/>
    <mergeCell ref="H36:M37"/>
    <mergeCell ref="G22:G23"/>
    <mergeCell ref="AI22:AI23"/>
    <mergeCell ref="A24:AI24"/>
    <mergeCell ref="A25:A26"/>
    <mergeCell ref="B25:B26"/>
    <mergeCell ref="C25:C26"/>
    <mergeCell ref="D25:D26"/>
    <mergeCell ref="E25:E26"/>
    <mergeCell ref="F25:F26"/>
    <mergeCell ref="G25:G26"/>
    <mergeCell ref="A22:A23"/>
    <mergeCell ref="B22:B23"/>
    <mergeCell ref="C22:C23"/>
    <mergeCell ref="D22:D23"/>
    <mergeCell ref="AI25:AI26"/>
    <mergeCell ref="I29:L29"/>
    <mergeCell ref="B34:M34"/>
    <mergeCell ref="B35:G35"/>
    <mergeCell ref="H35:M35"/>
  </mergeCells>
  <conditionalFormatting sqref="I21:AH21">
    <cfRule type="colorScale" priority="1157">
      <colorScale>
        <cfvo type="min"/>
        <cfvo type="percentile" val="50"/>
        <cfvo type="max"/>
        <color rgb="FFE98BD7"/>
        <color rgb="FFD5007F"/>
        <color rgb="FF950054"/>
      </colorScale>
    </cfRule>
  </conditionalFormatting>
  <conditionalFormatting sqref="AI10">
    <cfRule type="cellIs" dxfId="33" priority="15" operator="greaterThan">
      <formula>95%</formula>
    </cfRule>
    <cfRule type="cellIs" dxfId="32" priority="16" operator="greaterThanOrEqual">
      <formula>90%</formula>
    </cfRule>
    <cfRule type="cellIs" dxfId="31" priority="17" operator="lessThan">
      <formula>89.99%</formula>
    </cfRule>
  </conditionalFormatting>
  <conditionalFormatting sqref="AI13">
    <cfRule type="cellIs" dxfId="30" priority="12" operator="greaterThan">
      <formula>95%</formula>
    </cfRule>
    <cfRule type="cellIs" dxfId="29" priority="13" operator="greaterThanOrEqual">
      <formula>90%</formula>
    </cfRule>
    <cfRule type="cellIs" dxfId="28" priority="14" operator="lessThan">
      <formula>89.99%</formula>
    </cfRule>
  </conditionalFormatting>
  <conditionalFormatting sqref="AI16">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AI19">
    <cfRule type="cellIs" dxfId="24" priority="6" operator="greaterThan">
      <formula>95%</formula>
    </cfRule>
    <cfRule type="cellIs" dxfId="23" priority="7" operator="greaterThanOrEqual">
      <formula>90%</formula>
    </cfRule>
    <cfRule type="cellIs" dxfId="22" priority="8" operator="lessThan">
      <formula>89.99%</formula>
    </cfRule>
  </conditionalFormatting>
  <conditionalFormatting sqref="AI22">
    <cfRule type="cellIs" dxfId="21" priority="1" operator="greaterThanOrEqual">
      <formula>100%</formula>
    </cfRule>
    <cfRule type="cellIs" dxfId="20" priority="2" operator="lessThan">
      <formula>99.99%</formula>
    </cfRule>
  </conditionalFormatting>
  <conditionalFormatting sqref="AI25">
    <cfRule type="cellIs" dxfId="19" priority="3" operator="greaterThan">
      <formula>95%</formula>
    </cfRule>
    <cfRule type="cellIs" dxfId="18" priority="4" operator="greaterThanOrEqual">
      <formula>90%</formula>
    </cfRule>
    <cfRule type="cellIs" dxfId="17" priority="5" operator="lessThan">
      <formula>89.99%</formula>
    </cfRule>
  </conditionalFormatting>
  <dataValidations count="1">
    <dataValidation showDropDown="1" showInputMessage="1" showErrorMessage="1" sqref="C21 G19:G23 G10:G11 G16:G17 G13:G14 G25:G26" xr:uid="{4779B548-FBB8-4CB5-932D-09AC1B9697F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647F-9C01-40F2-A5FE-C4D9766B1C0A}">
  <sheetPr>
    <tabColor theme="1" tint="4.9989318521683403E-2"/>
  </sheetPr>
  <dimension ref="A1:AV48"/>
  <sheetViews>
    <sheetView showGridLines="0" topLeftCell="P4" zoomScale="85" zoomScaleNormal="85" workbookViewId="0">
      <selection activeCell="AC25" sqref="AC25:AE26"/>
    </sheetView>
  </sheetViews>
  <sheetFormatPr baseColWidth="10" defaultColWidth="11.42578125" defaultRowHeight="30" customHeight="1" x14ac:dyDescent="0.2"/>
  <cols>
    <col min="1" max="1" width="10.5703125" style="1" bestFit="1" customWidth="1"/>
    <col min="2" max="2" width="19.28515625" style="1" bestFit="1" customWidth="1"/>
    <col min="3" max="3" width="19.28515625" style="1" customWidth="1"/>
    <col min="4" max="4" width="14.28515625" style="1" customWidth="1"/>
    <col min="5" max="6" width="21" style="1" customWidth="1"/>
    <col min="7" max="7" width="12.7109375" style="1" customWidth="1"/>
    <col min="8" max="8" width="10.28515625" style="1" bestFit="1" customWidth="1"/>
    <col min="9" max="9" width="14.5703125" style="1" customWidth="1"/>
    <col min="10" max="35" width="10.7109375" style="1" customWidth="1"/>
    <col min="36" max="36" width="22.7109375" style="1" customWidth="1"/>
    <col min="37" max="16384" width="11.42578125" style="1"/>
  </cols>
  <sheetData>
    <row r="1" spans="1:48" ht="40.5" customHeight="1" x14ac:dyDescent="0.2">
      <c r="A1" s="111" t="str">
        <f>'PANEL DE CONTROL DISTRITAL'!A1:Q1</f>
        <v>INSTITUTO NACIONAL ELECTORAL
SISTEMA DE GESTIÓN DE LA CALIDAD
ESTADO DE MÉXICO</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row>
    <row r="2" spans="1:48" ht="33.75" customHeight="1" x14ac:dyDescent="0.2">
      <c r="A2" s="12"/>
      <c r="B2" s="12"/>
      <c r="C2" s="12"/>
      <c r="D2" s="9" t="s">
        <v>91</v>
      </c>
      <c r="E2" s="9">
        <v>40</v>
      </c>
      <c r="F2" s="9"/>
      <c r="G2" s="113" t="s">
        <v>92</v>
      </c>
      <c r="H2" s="113"/>
      <c r="I2" s="22">
        <v>154053</v>
      </c>
      <c r="J2" s="21"/>
      <c r="K2" s="21"/>
      <c r="L2" s="21"/>
      <c r="M2" s="21"/>
      <c r="N2" s="21"/>
      <c r="O2" s="21"/>
      <c r="P2" s="21"/>
      <c r="Q2" s="21"/>
      <c r="R2" s="21"/>
      <c r="S2" s="21"/>
      <c r="T2" s="21"/>
      <c r="U2" s="21"/>
      <c r="V2" s="21"/>
      <c r="W2" s="21"/>
      <c r="X2" s="21"/>
      <c r="Y2" s="21"/>
      <c r="Z2" s="21"/>
      <c r="AA2" s="21"/>
      <c r="AB2" s="21"/>
      <c r="AC2" s="21"/>
      <c r="AD2" s="21"/>
      <c r="AE2" s="21"/>
      <c r="AF2" s="21"/>
      <c r="AG2" s="21"/>
      <c r="AH2" s="21"/>
      <c r="AI2" s="21"/>
      <c r="AJ2" s="57"/>
      <c r="AK2" s="17"/>
    </row>
    <row r="3" spans="1:48" ht="11.25" customHeight="1" x14ac:dyDescent="0.2">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48" ht="30" customHeight="1" x14ac:dyDescent="0.2">
      <c r="A4" s="139" t="s">
        <v>93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1"/>
      <c r="AL4" s="20"/>
    </row>
    <row r="5" spans="1:48" ht="5.25" customHeight="1" x14ac:dyDescent="0.2">
      <c r="A5" s="142"/>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4"/>
    </row>
    <row r="6" spans="1:48" ht="18" customHeight="1" x14ac:dyDescent="0.2">
      <c r="A6" s="134" t="str">
        <f>'PANEL DE CONTROL DISTRITAL'!A6</f>
        <v>Número</v>
      </c>
      <c r="B6" s="135" t="str">
        <f>'PANEL DE CONTROL DISTRITAL'!B6</f>
        <v xml:space="preserve">PROCESOS SUSTANTIVOS E INDICADORES </v>
      </c>
      <c r="C6" s="135"/>
      <c r="D6" s="135"/>
      <c r="E6" s="135"/>
      <c r="F6" s="135"/>
      <c r="G6" s="135"/>
      <c r="H6" s="135"/>
      <c r="I6" s="135"/>
      <c r="J6" s="145" t="s">
        <v>94</v>
      </c>
      <c r="K6" s="146"/>
      <c r="L6" s="146"/>
      <c r="M6" s="146"/>
      <c r="N6" s="146"/>
      <c r="O6" s="146"/>
      <c r="P6" s="146"/>
      <c r="Q6" s="146"/>
      <c r="R6" s="146"/>
      <c r="S6" s="146"/>
      <c r="T6" s="146"/>
      <c r="U6" s="146"/>
      <c r="V6" s="146"/>
      <c r="W6" s="146"/>
      <c r="X6" s="146"/>
      <c r="Y6" s="146"/>
      <c r="Z6" s="80"/>
      <c r="AA6" s="80"/>
      <c r="AB6" s="80"/>
      <c r="AC6" s="80"/>
      <c r="AD6" s="80"/>
      <c r="AE6" s="80"/>
      <c r="AF6" s="80"/>
      <c r="AG6" s="80"/>
      <c r="AH6" s="80"/>
      <c r="AI6" s="80"/>
      <c r="AJ6" s="152" t="s">
        <v>95</v>
      </c>
    </row>
    <row r="7" spans="1:48" ht="17.25" customHeight="1" x14ac:dyDescent="0.2">
      <c r="A7" s="134"/>
      <c r="B7" s="135" t="str">
        <f>'PANEL DE CONTROL DISTRITAL'!B7</f>
        <v>DESCRIPCIÓN</v>
      </c>
      <c r="C7" s="135"/>
      <c r="D7" s="135"/>
      <c r="E7" s="135" t="str">
        <f>'PANEL DE CONTROL DISTRITAL'!E7</f>
        <v>MEDICIÓN</v>
      </c>
      <c r="F7" s="135"/>
      <c r="G7" s="135"/>
      <c r="H7" s="135"/>
      <c r="I7" s="135"/>
      <c r="J7" s="153" t="str">
        <f>'PANEL DE CONTROL DISTRITAL'!A5</f>
        <v>CAMPAÑA ANUAL INTENSA 2024                                          CAMPAÑA ESPECIAL DE ACTUALIZACIÓN PARA EL PROCESO ELECTORAL EXTRAORDINARIO (CEAPEE) 2024-2025</v>
      </c>
      <c r="K7" s="154"/>
      <c r="L7" s="154"/>
      <c r="M7" s="154"/>
      <c r="N7" s="154"/>
      <c r="O7" s="154"/>
      <c r="P7" s="154"/>
      <c r="Q7" s="154"/>
      <c r="R7" s="154"/>
      <c r="S7" s="154"/>
      <c r="T7" s="154"/>
      <c r="U7" s="154"/>
      <c r="V7" s="154"/>
      <c r="W7" s="154"/>
      <c r="X7" s="154"/>
      <c r="Y7" s="154"/>
      <c r="Z7" s="81"/>
      <c r="AA7" s="81"/>
      <c r="AB7" s="81"/>
      <c r="AC7" s="81"/>
      <c r="AD7" s="81"/>
      <c r="AE7" s="81"/>
      <c r="AF7" s="81"/>
      <c r="AG7" s="81"/>
      <c r="AH7" s="81"/>
      <c r="AI7" s="81"/>
      <c r="AJ7" s="152"/>
    </row>
    <row r="8" spans="1:48" ht="5.25" customHeight="1" x14ac:dyDescent="0.2">
      <c r="A8" s="134"/>
      <c r="B8" s="147"/>
      <c r="C8" s="148"/>
      <c r="D8" s="148"/>
      <c r="E8" s="148"/>
      <c r="F8" s="148"/>
      <c r="G8" s="148"/>
      <c r="H8" s="148"/>
      <c r="I8" s="148"/>
      <c r="J8" s="148"/>
      <c r="K8" s="148"/>
      <c r="L8" s="148"/>
      <c r="M8" s="148"/>
      <c r="N8" s="148"/>
      <c r="O8" s="148"/>
      <c r="P8" s="148"/>
      <c r="Q8" s="148"/>
      <c r="R8" s="148"/>
      <c r="S8" s="148"/>
      <c r="T8" s="148"/>
      <c r="U8" s="148"/>
      <c r="V8" s="148"/>
      <c r="W8" s="148"/>
      <c r="X8" s="148"/>
      <c r="Y8" s="148"/>
      <c r="Z8" s="82"/>
      <c r="AA8" s="82"/>
      <c r="AB8" s="82"/>
      <c r="AC8" s="82"/>
      <c r="AD8" s="82"/>
      <c r="AE8" s="82"/>
      <c r="AF8" s="82"/>
      <c r="AG8" s="82"/>
      <c r="AH8" s="82"/>
      <c r="AI8" s="82"/>
      <c r="AJ8" s="152"/>
    </row>
    <row r="9" spans="1:48" s="2" customFormat="1" ht="29.25" customHeight="1" x14ac:dyDescent="0.2">
      <c r="A9" s="134"/>
      <c r="B9" s="26" t="str">
        <f>'PANEL DE CONTROL DISTRITAL'!B8</f>
        <v xml:space="preserve">Proceso </v>
      </c>
      <c r="C9" s="26" t="str">
        <f>'PANEL DE CONTROL DISTRITAL'!C8</f>
        <v>Dueño de Proceso</v>
      </c>
      <c r="D9" s="26" t="str">
        <f>'PANEL DE CONTROL DISTRITAL'!D8</f>
        <v>Indicador</v>
      </c>
      <c r="E9" s="26" t="str">
        <f>'PANEL DE CONTROL DISTRITAL'!E8</f>
        <v>Cálculo</v>
      </c>
      <c r="F9" s="26"/>
      <c r="G9" s="26" t="str">
        <f>'PANEL DE CONTROL DISTRITAL'!F8</f>
        <v xml:space="preserve">Periodo </v>
      </c>
      <c r="H9" s="26" t="str">
        <f>'PANEL DE CONTROL DISTRITAL'!G8</f>
        <v>Estimado</v>
      </c>
      <c r="I9" s="40" t="str">
        <f>'PANEL DE CONTROL DISTRITAL'!H8</f>
        <v>Nominativo</v>
      </c>
      <c r="J9" s="33" t="str">
        <f>'152551'!I9</f>
        <v>2024-41</v>
      </c>
      <c r="K9" s="33" t="str">
        <f>'152551'!J9</f>
        <v>2024-42</v>
      </c>
      <c r="L9" s="33" t="str">
        <f>'152551'!K9</f>
        <v>2024-43</v>
      </c>
      <c r="M9" s="33" t="str">
        <f>'152551'!L9</f>
        <v>2024-44</v>
      </c>
      <c r="N9" s="33" t="str">
        <f>'152551'!M9</f>
        <v>2024-45</v>
      </c>
      <c r="O9" s="33" t="str">
        <f>'152551'!N9</f>
        <v>2024-46</v>
      </c>
      <c r="P9" s="33" t="str">
        <f>'152551'!O9</f>
        <v>2024-47</v>
      </c>
      <c r="Q9" s="33" t="str">
        <f>'152551'!P9</f>
        <v>2024-48</v>
      </c>
      <c r="R9" s="33" t="str">
        <f>'152551'!Q9</f>
        <v>2024-49</v>
      </c>
      <c r="S9" s="33" t="str">
        <f>'152551'!R9</f>
        <v>2024-50</v>
      </c>
      <c r="T9" s="33" t="str">
        <f>'152551'!S9</f>
        <v>2024-51</v>
      </c>
      <c r="U9" s="33" t="str">
        <f>'152551'!T9</f>
        <v>2024-52</v>
      </c>
      <c r="V9" s="33" t="str">
        <f>'152551'!U9</f>
        <v>2024-53</v>
      </c>
      <c r="W9" s="33" t="str">
        <f>'152551'!V9</f>
        <v>2024-54</v>
      </c>
      <c r="X9" s="33" t="str">
        <f>'152551'!W9</f>
        <v>2024-55</v>
      </c>
      <c r="Y9" s="33" t="str">
        <f>'152551'!X9</f>
        <v>2024-56</v>
      </c>
      <c r="Z9" s="33" t="str">
        <f>'152551'!Y9</f>
        <v>2024-57</v>
      </c>
      <c r="AA9" s="33" t="str">
        <f>'152551'!Z9</f>
        <v>2024-58</v>
      </c>
      <c r="AB9" s="33" t="str">
        <f>'152551'!AA9</f>
        <v>2024-59</v>
      </c>
      <c r="AC9" s="33" t="s">
        <v>115</v>
      </c>
      <c r="AD9" s="33" t="s">
        <v>116</v>
      </c>
      <c r="AE9" s="33" t="s">
        <v>117</v>
      </c>
      <c r="AF9" s="33" t="s">
        <v>118</v>
      </c>
      <c r="AG9" s="33" t="s">
        <v>119</v>
      </c>
      <c r="AH9" s="33" t="s">
        <v>120</v>
      </c>
      <c r="AI9" s="33" t="s">
        <v>121</v>
      </c>
      <c r="AJ9" s="152"/>
    </row>
    <row r="10" spans="1:48" s="2" customFormat="1" ht="50.1" customHeight="1" x14ac:dyDescent="0.2">
      <c r="A10" s="132">
        <f>'PANEL DE CONTROL DISTRITAL'!A9</f>
        <v>1</v>
      </c>
      <c r="B10" s="133" t="str">
        <f>'PANEL DE CONTROL DISTRITAL'!B9</f>
        <v>ENTREVISTA</v>
      </c>
      <c r="C10" s="128" t="str">
        <f>'PANEL DE CONTROL DISTRITAL'!C9</f>
        <v xml:space="preserve"> Auxiliar de Atención Ciudadana</v>
      </c>
      <c r="D10" s="129" t="str">
        <f>'PANEL DE CONTROL DISTRITAL'!D9</f>
        <v>Fichas requisitadas correctamente=</v>
      </c>
      <c r="E10" s="128" t="str">
        <f>'PANEL DE CONTROL DISTRITAL'!E9</f>
        <v>(Fichas requisitadas correctamente / Fichas revisadas en la muestra del 10%) x 100</v>
      </c>
      <c r="F10" s="65"/>
      <c r="G10" s="130" t="str">
        <f>'PANEL DE CONTROL DISTRITAL'!F9</f>
        <v>Semanal (remesa)</v>
      </c>
      <c r="H10" s="131">
        <f>'PANEL DE CONTROL DISTRITAL'!G9</f>
        <v>0.9</v>
      </c>
      <c r="I10" s="27" t="str">
        <f>'PANEL DE CONTROL DISTRITAL'!H9</f>
        <v>Fichas requistadas correctamente</v>
      </c>
      <c r="J10" s="25">
        <v>0</v>
      </c>
      <c r="K10" s="25">
        <v>38</v>
      </c>
      <c r="L10" s="25">
        <v>39</v>
      </c>
      <c r="M10" s="25">
        <v>30</v>
      </c>
      <c r="N10" s="25">
        <v>36</v>
      </c>
      <c r="O10" s="25">
        <v>32</v>
      </c>
      <c r="P10" s="25">
        <v>49</v>
      </c>
      <c r="Q10" s="25">
        <v>48</v>
      </c>
      <c r="R10" s="25">
        <v>44</v>
      </c>
      <c r="S10" s="25">
        <v>28</v>
      </c>
      <c r="T10" s="25">
        <v>52</v>
      </c>
      <c r="U10" s="25">
        <v>54</v>
      </c>
      <c r="V10" s="25">
        <v>41</v>
      </c>
      <c r="W10" s="25">
        <v>60</v>
      </c>
      <c r="X10" s="25">
        <v>56</v>
      </c>
      <c r="Y10" s="25">
        <v>50</v>
      </c>
      <c r="Z10" s="25">
        <v>51</v>
      </c>
      <c r="AA10" s="25">
        <v>30</v>
      </c>
      <c r="AB10" s="25">
        <v>11</v>
      </c>
      <c r="AC10" s="25">
        <v>0</v>
      </c>
      <c r="AD10" s="25">
        <v>0</v>
      </c>
      <c r="AE10" s="25">
        <v>0</v>
      </c>
      <c r="AF10" s="25"/>
      <c r="AG10" s="25"/>
      <c r="AH10" s="25"/>
      <c r="AI10" s="25"/>
      <c r="AJ10" s="121">
        <f>IFERROR(SUM(J10:AI10)/SUM(J11:AI11),0)</f>
        <v>1</v>
      </c>
    </row>
    <row r="11" spans="1:48" s="2" customFormat="1" ht="50.1" customHeight="1" x14ac:dyDescent="0.2">
      <c r="A11" s="132"/>
      <c r="B11" s="133"/>
      <c r="C11" s="128"/>
      <c r="D11" s="129"/>
      <c r="E11" s="128"/>
      <c r="F11" s="65"/>
      <c r="G11" s="130"/>
      <c r="H11" s="131"/>
      <c r="I11" s="27" t="str">
        <f>'PANEL DE CONTROL DISTRITAL'!H10</f>
        <v>Fichas revisadas en la muestra del 10%</v>
      </c>
      <c r="J11" s="41">
        <v>0</v>
      </c>
      <c r="K11" s="41">
        <v>38</v>
      </c>
      <c r="L11" s="41">
        <v>39</v>
      </c>
      <c r="M11" s="41">
        <v>30</v>
      </c>
      <c r="N11" s="41">
        <v>36</v>
      </c>
      <c r="O11" s="41">
        <v>32</v>
      </c>
      <c r="P11" s="41">
        <v>49</v>
      </c>
      <c r="Q11" s="41">
        <v>48</v>
      </c>
      <c r="R11" s="41">
        <v>44</v>
      </c>
      <c r="S11" s="41">
        <v>28</v>
      </c>
      <c r="T11" s="41">
        <v>52</v>
      </c>
      <c r="U11" s="41">
        <v>54</v>
      </c>
      <c r="V11" s="41">
        <v>41</v>
      </c>
      <c r="W11" s="41">
        <v>60</v>
      </c>
      <c r="X11" s="41">
        <v>56</v>
      </c>
      <c r="Y11" s="41">
        <v>50</v>
      </c>
      <c r="Z11" s="41">
        <v>51</v>
      </c>
      <c r="AA11" s="41">
        <v>30</v>
      </c>
      <c r="AB11" s="41">
        <v>11</v>
      </c>
      <c r="AC11" s="41">
        <v>0</v>
      </c>
      <c r="AD11" s="41">
        <v>0</v>
      </c>
      <c r="AE11" s="41">
        <v>0</v>
      </c>
      <c r="AF11" s="41"/>
      <c r="AG11" s="41"/>
      <c r="AH11" s="41"/>
      <c r="AI11" s="41"/>
      <c r="AJ11" s="121"/>
    </row>
    <row r="12" spans="1:48" s="43" customFormat="1" ht="8.1" customHeight="1" x14ac:dyDescent="0.2">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42"/>
      <c r="AL12" s="42"/>
      <c r="AM12" s="42"/>
      <c r="AN12" s="42"/>
      <c r="AO12" s="42"/>
      <c r="AP12" s="42"/>
      <c r="AQ12" s="42"/>
      <c r="AR12" s="42"/>
      <c r="AS12" s="42"/>
      <c r="AT12" s="42"/>
      <c r="AU12" s="42"/>
      <c r="AV12" s="42"/>
    </row>
    <row r="13" spans="1:48" s="3" customFormat="1" ht="50.1" customHeight="1" x14ac:dyDescent="0.2">
      <c r="A13" s="132">
        <f>'PANEL DE CONTROL DISTRITAL'!A12</f>
        <v>2</v>
      </c>
      <c r="B13" s="133" t="str">
        <f>'PANEL DE CONTROL DISTRITAL'!B12</f>
        <v>TRÁMITE</v>
      </c>
      <c r="C13" s="128" t="str">
        <f>'PANEL DE CONTROL DISTRITAL'!C12</f>
        <v>Operador de Equipo Tecnológico</v>
      </c>
      <c r="D13" s="129" t="str">
        <f>'PANEL DE CONTROL DISTRITAL'!D12</f>
        <v>Trámites exitosos efectivos=</v>
      </c>
      <c r="E13" s="128" t="str">
        <f>'PANEL DE CONTROL DISTRITAL'!E12</f>
        <v>(Número de trámites exitosos / Número de trámites aplicados) x 100</v>
      </c>
      <c r="F13" s="65"/>
      <c r="G13" s="130" t="str">
        <f>'PANEL DE CONTROL DISTRITAL'!F12</f>
        <v>Semanal (remesa)</v>
      </c>
      <c r="H13" s="131">
        <f>'PANEL DE CONTROL DISTRITAL'!G12</f>
        <v>0.9</v>
      </c>
      <c r="I13" s="27" t="str">
        <f>'PANEL DE CONTROL DISTRITAL'!H12</f>
        <v>Número de trámites exitosos</v>
      </c>
      <c r="J13" s="25">
        <v>0</v>
      </c>
      <c r="K13" s="25">
        <v>381</v>
      </c>
      <c r="L13" s="25">
        <v>394</v>
      </c>
      <c r="M13" s="25">
        <v>292</v>
      </c>
      <c r="N13" s="25">
        <v>363</v>
      </c>
      <c r="O13" s="25">
        <v>326</v>
      </c>
      <c r="P13" s="25">
        <v>489</v>
      </c>
      <c r="Q13" s="25">
        <v>474</v>
      </c>
      <c r="R13" s="25">
        <v>445</v>
      </c>
      <c r="S13" s="25">
        <v>282</v>
      </c>
      <c r="T13" s="25">
        <v>514</v>
      </c>
      <c r="U13" s="25">
        <v>547</v>
      </c>
      <c r="V13" s="25">
        <v>410</v>
      </c>
      <c r="W13" s="25">
        <v>602</v>
      </c>
      <c r="X13" s="25">
        <v>557</v>
      </c>
      <c r="Y13" s="25">
        <v>504</v>
      </c>
      <c r="Z13" s="25">
        <v>503</v>
      </c>
      <c r="AA13" s="25">
        <v>301</v>
      </c>
      <c r="AB13" s="25">
        <v>117</v>
      </c>
      <c r="AC13" s="25">
        <v>0</v>
      </c>
      <c r="AD13" s="25">
        <v>0</v>
      </c>
      <c r="AE13" s="25">
        <v>0</v>
      </c>
      <c r="AF13" s="25"/>
      <c r="AG13" s="25"/>
      <c r="AH13" s="25"/>
      <c r="AI13" s="25"/>
      <c r="AJ13" s="121">
        <f>IFERROR(SUM(J13:AI13)/SUM(J14:AI14),0)</f>
        <v>0.99760606463625479</v>
      </c>
    </row>
    <row r="14" spans="1:48" s="3" customFormat="1" ht="50.1" customHeight="1" x14ac:dyDescent="0.2">
      <c r="A14" s="132"/>
      <c r="B14" s="133"/>
      <c r="C14" s="128"/>
      <c r="D14" s="129"/>
      <c r="E14" s="128"/>
      <c r="F14" s="65"/>
      <c r="G14" s="130"/>
      <c r="H14" s="131"/>
      <c r="I14" s="27" t="str">
        <f>'PANEL DE CONTROL DISTRITAL'!H13</f>
        <v>Número de trámites aplicados</v>
      </c>
      <c r="J14" s="41">
        <v>0</v>
      </c>
      <c r="K14" s="41">
        <v>382</v>
      </c>
      <c r="L14" s="41">
        <v>397</v>
      </c>
      <c r="M14" s="41">
        <v>293</v>
      </c>
      <c r="N14" s="41">
        <v>364</v>
      </c>
      <c r="O14" s="41">
        <v>327</v>
      </c>
      <c r="P14" s="41">
        <v>491</v>
      </c>
      <c r="Q14" s="41">
        <v>475</v>
      </c>
      <c r="R14" s="41">
        <v>446</v>
      </c>
      <c r="S14" s="41">
        <v>282</v>
      </c>
      <c r="T14" s="41">
        <v>515</v>
      </c>
      <c r="U14" s="41">
        <v>548</v>
      </c>
      <c r="V14" s="41">
        <v>410</v>
      </c>
      <c r="W14" s="41">
        <v>602</v>
      </c>
      <c r="X14" s="41">
        <v>557</v>
      </c>
      <c r="Y14" s="41">
        <v>505</v>
      </c>
      <c r="Z14" s="41">
        <v>506</v>
      </c>
      <c r="AA14" s="41">
        <v>302</v>
      </c>
      <c r="AB14" s="41">
        <v>117</v>
      </c>
      <c r="AC14" s="41">
        <v>0</v>
      </c>
      <c r="AD14" s="41">
        <v>0</v>
      </c>
      <c r="AE14" s="41">
        <v>0</v>
      </c>
      <c r="AF14" s="41"/>
      <c r="AG14" s="41"/>
      <c r="AH14" s="41"/>
      <c r="AI14" s="41"/>
      <c r="AJ14" s="121"/>
    </row>
    <row r="15" spans="1:48" s="43" customFormat="1" ht="8.1" customHeight="1" x14ac:dyDescent="0.2">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42"/>
      <c r="AL15" s="42"/>
      <c r="AM15" s="42"/>
      <c r="AN15" s="42"/>
      <c r="AO15" s="42"/>
      <c r="AP15" s="42"/>
      <c r="AQ15" s="42"/>
      <c r="AR15" s="42"/>
      <c r="AS15" s="42"/>
      <c r="AT15" s="42"/>
      <c r="AU15" s="42"/>
      <c r="AV15" s="42"/>
    </row>
    <row r="16" spans="1:48" s="3" customFormat="1" ht="50.1" customHeight="1" x14ac:dyDescent="0.2">
      <c r="A16" s="132">
        <f>'PANEL DE CONTROL DISTRITAL'!A15</f>
        <v>3</v>
      </c>
      <c r="B16" s="133" t="str">
        <f>'PANEL DE CONTROL DISTRITAL'!B15</f>
        <v>TRANSFERENCIA DE LA INFORMACIÓN</v>
      </c>
      <c r="C16" s="128" t="str">
        <f>'PANEL DE CONTROL DISTRITAL'!C15</f>
        <v>Responsable de Módulo</v>
      </c>
      <c r="D16" s="129" t="str">
        <f>'PANEL DE CONTROL DISTRITAL'!D15</f>
        <v>Reenvíos exitosos =</v>
      </c>
      <c r="E16" s="128" t="str">
        <f>'PANEL DE CONTROL DISTRITAL'!E15</f>
        <v>(Ejecución de los scripts de reenvío de notificaciones/Solicitud de reenvíos de scripts requeridos) x100</v>
      </c>
      <c r="F16" s="65"/>
      <c r="G16" s="130" t="str">
        <f>'PANEL DE CONTROL DISTRITAL'!F15</f>
        <v>Semanal (remesa)</v>
      </c>
      <c r="H16" s="131">
        <f>'PANEL DE CONTROL DISTRITAL'!G15</f>
        <v>1</v>
      </c>
      <c r="I16" s="27" t="str">
        <f>'PANEL DE CONTROL DISTRITAL'!H15</f>
        <v>Ejecución de los scripts de reenvío de notificaciones</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c r="AG16" s="25"/>
      <c r="AH16" s="25"/>
      <c r="AI16" s="25"/>
      <c r="AJ16" s="121">
        <f>IFERROR(SUM(J16:AI16)/SUM(J17:AI17),1)</f>
        <v>1</v>
      </c>
    </row>
    <row r="17" spans="1:48" s="3" customFormat="1" ht="50.1" customHeight="1" x14ac:dyDescent="0.2">
      <c r="A17" s="132"/>
      <c r="B17" s="133"/>
      <c r="C17" s="128"/>
      <c r="D17" s="129"/>
      <c r="E17" s="128"/>
      <c r="F17" s="65"/>
      <c r="G17" s="130"/>
      <c r="H17" s="131"/>
      <c r="I17" s="27" t="str">
        <f>'PANEL DE CONTROL DISTRITAL'!H16</f>
        <v>Solicitud de reevíos de scripts requeridos</v>
      </c>
      <c r="J17" s="41">
        <v>0</v>
      </c>
      <c r="K17" s="41">
        <v>0</v>
      </c>
      <c r="L17" s="41">
        <v>0</v>
      </c>
      <c r="M17" s="41">
        <v>0</v>
      </c>
      <c r="N17" s="41">
        <v>0</v>
      </c>
      <c r="O17" s="41">
        <v>0</v>
      </c>
      <c r="P17" s="41">
        <v>0</v>
      </c>
      <c r="Q17" s="41">
        <v>0</v>
      </c>
      <c r="R17" s="41">
        <v>0</v>
      </c>
      <c r="S17" s="41">
        <v>0</v>
      </c>
      <c r="T17" s="41">
        <v>0</v>
      </c>
      <c r="U17" s="41">
        <v>0</v>
      </c>
      <c r="V17" s="41">
        <v>0</v>
      </c>
      <c r="W17" s="41">
        <v>0</v>
      </c>
      <c r="X17" s="41">
        <v>0</v>
      </c>
      <c r="Y17" s="41">
        <v>0</v>
      </c>
      <c r="Z17" s="41">
        <v>0</v>
      </c>
      <c r="AA17" s="41">
        <v>0</v>
      </c>
      <c r="AB17" s="41">
        <v>0</v>
      </c>
      <c r="AC17" s="41">
        <v>0</v>
      </c>
      <c r="AD17" s="41">
        <v>0</v>
      </c>
      <c r="AE17" s="41">
        <v>0</v>
      </c>
      <c r="AF17" s="41"/>
      <c r="AG17" s="41"/>
      <c r="AH17" s="41"/>
      <c r="AI17" s="41"/>
      <c r="AJ17" s="121"/>
    </row>
    <row r="18" spans="1:48" s="43" customFormat="1" ht="8.1" customHeight="1" x14ac:dyDescent="0.2">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42"/>
      <c r="AL18" s="42"/>
      <c r="AM18" s="42"/>
      <c r="AN18" s="42"/>
      <c r="AO18" s="42"/>
      <c r="AP18" s="42"/>
      <c r="AQ18" s="42"/>
      <c r="AR18" s="42"/>
      <c r="AS18" s="42"/>
      <c r="AT18" s="42"/>
      <c r="AU18" s="42"/>
      <c r="AV18" s="42"/>
    </row>
    <row r="19" spans="1:48" s="3" customFormat="1" ht="50.1" customHeight="1" x14ac:dyDescent="0.2">
      <c r="A19" s="132">
        <f>'PANEL DE CONTROL DISTRITAL'!A18</f>
        <v>4</v>
      </c>
      <c r="B19" s="133" t="str">
        <f>'PANEL DE CONTROL DISTRITAL'!B18</f>
        <v>CONCILIACIÓN DE CREDENCIALES PARA VOTAR</v>
      </c>
      <c r="C19" s="128" t="str">
        <f>'PANEL DE CONTROL DISTRITAL'!C18</f>
        <v>Responsable de Módulo</v>
      </c>
      <c r="D19" s="129" t="str">
        <f>'PANEL DE CONTROL DISTRITAL'!D18</f>
        <v xml:space="preserve">Credenciales disponibles para entrega = </v>
      </c>
      <c r="E19" s="128" t="str">
        <f>'PANEL DE CONTROL DISTRITAL'!E18</f>
        <v>[(Credenciales recibidas - credenciales inconsistentes) / Credenciales recibidas] x 100</v>
      </c>
      <c r="F19" s="65"/>
      <c r="G19" s="130" t="str">
        <f>'PANEL DE CONTROL DISTRITAL'!F18</f>
        <v>Semanal (remesa)</v>
      </c>
      <c r="H19" s="131">
        <f>'PANEL DE CONTROL DISTRITAL'!G18</f>
        <v>0.9</v>
      </c>
      <c r="I19" s="27" t="str">
        <f>'PANEL DE CONTROL DISTRITAL'!H18</f>
        <v xml:space="preserve">Credenciales Recibidas - Credenciales inconsistentes </v>
      </c>
      <c r="J19" s="25">
        <v>0</v>
      </c>
      <c r="K19" s="25">
        <v>300</v>
      </c>
      <c r="L19" s="25">
        <v>557</v>
      </c>
      <c r="M19" s="25">
        <v>217</v>
      </c>
      <c r="N19" s="25">
        <v>449</v>
      </c>
      <c r="O19" s="25">
        <v>355</v>
      </c>
      <c r="P19" s="25">
        <v>442</v>
      </c>
      <c r="Q19" s="25">
        <v>514</v>
      </c>
      <c r="R19" s="25">
        <v>453</v>
      </c>
      <c r="S19" s="25">
        <v>378</v>
      </c>
      <c r="T19" s="25">
        <v>370</v>
      </c>
      <c r="U19" s="25">
        <v>413</v>
      </c>
      <c r="V19" s="25">
        <v>464</v>
      </c>
      <c r="W19" s="25">
        <v>658</v>
      </c>
      <c r="X19" s="25">
        <v>570</v>
      </c>
      <c r="Y19" s="25">
        <v>538</v>
      </c>
      <c r="Z19" s="25">
        <v>487</v>
      </c>
      <c r="AA19" s="25">
        <v>298</v>
      </c>
      <c r="AB19" s="25">
        <v>69</v>
      </c>
      <c r="AC19" s="25">
        <v>0</v>
      </c>
      <c r="AD19" s="25">
        <v>0</v>
      </c>
      <c r="AE19" s="25">
        <v>0</v>
      </c>
      <c r="AF19" s="25"/>
      <c r="AG19" s="25"/>
      <c r="AH19" s="25"/>
      <c r="AI19" s="25"/>
      <c r="AJ19" s="121">
        <f>IFERROR(SUM(J19:AI19)/SUM(J20:AI20),0)</f>
        <v>1</v>
      </c>
    </row>
    <row r="20" spans="1:48" s="3" customFormat="1" ht="50.1" customHeight="1" x14ac:dyDescent="0.2">
      <c r="A20" s="132"/>
      <c r="B20" s="133"/>
      <c r="C20" s="128"/>
      <c r="D20" s="129"/>
      <c r="E20" s="128"/>
      <c r="F20" s="65"/>
      <c r="G20" s="130"/>
      <c r="H20" s="131"/>
      <c r="I20" s="27" t="str">
        <f>'PANEL DE CONTROL DISTRITAL'!H19</f>
        <v xml:space="preserve">Credenciales recibidas </v>
      </c>
      <c r="J20" s="41">
        <v>0</v>
      </c>
      <c r="K20" s="41">
        <v>300</v>
      </c>
      <c r="L20" s="41">
        <v>557</v>
      </c>
      <c r="M20" s="41">
        <v>217</v>
      </c>
      <c r="N20" s="41">
        <v>449</v>
      </c>
      <c r="O20" s="41">
        <v>355</v>
      </c>
      <c r="P20" s="41">
        <v>442</v>
      </c>
      <c r="Q20" s="41">
        <v>514</v>
      </c>
      <c r="R20" s="41">
        <v>453</v>
      </c>
      <c r="S20" s="41">
        <v>378</v>
      </c>
      <c r="T20" s="41">
        <v>370</v>
      </c>
      <c r="U20" s="41">
        <v>413</v>
      </c>
      <c r="V20" s="41">
        <v>464</v>
      </c>
      <c r="W20" s="41">
        <v>658</v>
      </c>
      <c r="X20" s="41">
        <v>570</v>
      </c>
      <c r="Y20" s="41">
        <v>538</v>
      </c>
      <c r="Z20" s="41">
        <v>487</v>
      </c>
      <c r="AA20" s="41">
        <v>298</v>
      </c>
      <c r="AB20" s="41">
        <v>69</v>
      </c>
      <c r="AC20" s="41">
        <v>0</v>
      </c>
      <c r="AD20" s="41">
        <v>0</v>
      </c>
      <c r="AE20" s="41">
        <v>0</v>
      </c>
      <c r="AF20" s="41"/>
      <c r="AG20" s="41"/>
      <c r="AH20" s="41"/>
      <c r="AI20" s="41"/>
      <c r="AJ20" s="121"/>
    </row>
    <row r="21" spans="1:48" s="43" customFormat="1" ht="8.1" customHeight="1" x14ac:dyDescent="0.2">
      <c r="A21" s="44"/>
      <c r="B21" s="45"/>
      <c r="C21" s="46"/>
      <c r="D21" s="47"/>
      <c r="E21" s="46"/>
      <c r="F21" s="46"/>
      <c r="G21" s="48"/>
      <c r="H21" s="49"/>
      <c r="I21" s="50"/>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2"/>
      <c r="AK21" s="42"/>
      <c r="AL21" s="42"/>
      <c r="AM21" s="42"/>
      <c r="AN21" s="42"/>
      <c r="AO21" s="42"/>
      <c r="AP21" s="42"/>
      <c r="AQ21" s="42"/>
      <c r="AR21" s="42"/>
      <c r="AS21" s="42"/>
      <c r="AT21" s="42"/>
      <c r="AU21" s="42"/>
      <c r="AV21" s="42"/>
    </row>
    <row r="22" spans="1:48" s="3" customFormat="1" ht="50.1" customHeight="1" x14ac:dyDescent="0.2">
      <c r="A22" s="132">
        <f>'PANEL DE CONTROL DISTRITAL'!A21</f>
        <v>5</v>
      </c>
      <c r="B22" s="133" t="str">
        <f>'PANEL DE CONTROL DISTRITAL'!B21</f>
        <v>CONCILIACIÓN DE CREDENCIALES PARA VOTAR</v>
      </c>
      <c r="C22" s="128" t="str">
        <f>'PANEL DE CONTROL DISTRITAL'!C21</f>
        <v>Responsable de Módulo</v>
      </c>
      <c r="D22" s="129" t="str">
        <f>'PANEL DE CONTROL DISTRITAL'!D21</f>
        <v xml:space="preserve">Arqueo de Credenciales = </v>
      </c>
      <c r="E22" s="128" t="str">
        <f>'PANEL DE CONTROL DISTRITAL'!E21</f>
        <v>(Credenciales disponibles (físicas)/ Credenciales disponibles registradas en SIIRFE) x 100</v>
      </c>
      <c r="F22" s="65"/>
      <c r="G22" s="130" t="str">
        <f>'PANEL DE CONTROL DISTRITAL'!F21</f>
        <v>Semanal (remesa)</v>
      </c>
      <c r="H22" s="131">
        <f>'PANEL DE CONTROL DISTRITAL'!G21</f>
        <v>1</v>
      </c>
      <c r="I22" s="27" t="str">
        <f>'PANEL DE CONTROL DISTRITAL'!H21</f>
        <v>Credenciales disponibles (físicas)</v>
      </c>
      <c r="J22" s="25">
        <v>0</v>
      </c>
      <c r="K22" s="25">
        <v>472</v>
      </c>
      <c r="L22" s="25">
        <v>841</v>
      </c>
      <c r="M22" s="25">
        <v>745</v>
      </c>
      <c r="N22" s="25">
        <v>680</v>
      </c>
      <c r="O22" s="25">
        <v>646</v>
      </c>
      <c r="P22" s="25">
        <v>712</v>
      </c>
      <c r="Q22" s="25">
        <v>785</v>
      </c>
      <c r="R22" s="25">
        <v>763</v>
      </c>
      <c r="S22" s="25">
        <v>778</v>
      </c>
      <c r="T22" s="25">
        <v>700</v>
      </c>
      <c r="U22" s="25">
        <v>689</v>
      </c>
      <c r="V22" s="25">
        <v>667</v>
      </c>
      <c r="W22" s="25">
        <v>890</v>
      </c>
      <c r="X22" s="25">
        <v>958</v>
      </c>
      <c r="Y22" s="25">
        <v>947</v>
      </c>
      <c r="Z22" s="25">
        <v>847</v>
      </c>
      <c r="AA22" s="25">
        <v>738</v>
      </c>
      <c r="AB22" s="25">
        <v>680</v>
      </c>
      <c r="AC22" s="25">
        <v>0</v>
      </c>
      <c r="AD22" s="25">
        <v>0</v>
      </c>
      <c r="AE22" s="25">
        <v>0</v>
      </c>
      <c r="AF22" s="25"/>
      <c r="AG22" s="25"/>
      <c r="AH22" s="25"/>
      <c r="AI22" s="25"/>
      <c r="AJ22" s="121">
        <f>IFERROR(SUM(J22:AI22)/SUM(J23:AI23),0)</f>
        <v>1</v>
      </c>
    </row>
    <row r="23" spans="1:48" s="3" customFormat="1" ht="50.1" customHeight="1" x14ac:dyDescent="0.2">
      <c r="A23" s="132"/>
      <c r="B23" s="133"/>
      <c r="C23" s="128"/>
      <c r="D23" s="129"/>
      <c r="E23" s="128"/>
      <c r="F23" s="65"/>
      <c r="G23" s="130"/>
      <c r="H23" s="131"/>
      <c r="I23" s="27" t="str">
        <f>'PANEL DE CONTROL DISTRITAL'!H22</f>
        <v>Credenciales disponibles registradas en SIIRFE</v>
      </c>
      <c r="J23" s="41">
        <v>0</v>
      </c>
      <c r="K23" s="41">
        <v>472</v>
      </c>
      <c r="L23" s="41">
        <v>841</v>
      </c>
      <c r="M23" s="41">
        <v>745</v>
      </c>
      <c r="N23" s="41">
        <v>680</v>
      </c>
      <c r="O23" s="41">
        <v>646</v>
      </c>
      <c r="P23" s="41">
        <v>712</v>
      </c>
      <c r="Q23" s="41">
        <v>785</v>
      </c>
      <c r="R23" s="41">
        <v>763</v>
      </c>
      <c r="S23" s="41">
        <v>778</v>
      </c>
      <c r="T23" s="41">
        <v>700</v>
      </c>
      <c r="U23" s="41">
        <v>689</v>
      </c>
      <c r="V23" s="41">
        <v>667</v>
      </c>
      <c r="W23" s="41">
        <v>890</v>
      </c>
      <c r="X23" s="41">
        <v>958</v>
      </c>
      <c r="Y23" s="41">
        <v>947</v>
      </c>
      <c r="Z23" s="41">
        <v>847</v>
      </c>
      <c r="AA23" s="41">
        <v>738</v>
      </c>
      <c r="AB23" s="41">
        <v>680</v>
      </c>
      <c r="AC23" s="41">
        <v>0</v>
      </c>
      <c r="AD23" s="41">
        <v>0</v>
      </c>
      <c r="AE23" s="41">
        <v>0</v>
      </c>
      <c r="AF23" s="41"/>
      <c r="AG23" s="41"/>
      <c r="AH23" s="41"/>
      <c r="AI23" s="41"/>
      <c r="AJ23" s="121"/>
    </row>
    <row r="24" spans="1:48" s="4" customFormat="1" ht="7.5" customHeight="1" x14ac:dyDescent="0.2">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row>
    <row r="25" spans="1:48" ht="50.1" customHeight="1" x14ac:dyDescent="0.2">
      <c r="A25" s="132">
        <f>'PANEL DE CONTROL DISTRITAL'!A24</f>
        <v>6</v>
      </c>
      <c r="B25" s="133" t="str">
        <f>'PANEL DE CONTROL DISTRITAL'!B24</f>
        <v>ENTREGA DE LA CREDENCIAL PARA VOTAR</v>
      </c>
      <c r="C25" s="128" t="str">
        <f>'PANEL DE CONTROL DISTRITAL'!C24</f>
        <v>Operador de Equipo Tecnológico</v>
      </c>
      <c r="D25" s="129" t="str">
        <f>'PANEL DE CONTROL DISTRITAL'!D24</f>
        <v xml:space="preserve">Efectividad de entrega de CPV en MAC = </v>
      </c>
      <c r="E25" s="128" t="str">
        <f>'PANEL DE CONTROL DISTRITAL'!E24</f>
        <v>(Total de credenciales entregadas / Total de ciudadanas y ciudadanos que acuden al MAC a recoger su credencial) x 100</v>
      </c>
      <c r="F25" s="65"/>
      <c r="G25" s="130" t="str">
        <f>'PANEL DE CONTROL DISTRITAL'!F24</f>
        <v>Semanal (remesa)</v>
      </c>
      <c r="H25" s="131">
        <f>'PANEL DE CONTROL DISTRITAL'!G24</f>
        <v>0.9</v>
      </c>
      <c r="I25" s="27" t="str">
        <f>'PANEL DE CONTROL DISTRITAL'!H24</f>
        <v xml:space="preserve">Total de credenciales entregadas </v>
      </c>
      <c r="J25" s="25">
        <v>0</v>
      </c>
      <c r="K25" s="25">
        <v>428</v>
      </c>
      <c r="L25" s="25">
        <v>188</v>
      </c>
      <c r="M25" s="25">
        <v>313</v>
      </c>
      <c r="N25" s="25">
        <v>514</v>
      </c>
      <c r="O25" s="25">
        <v>389</v>
      </c>
      <c r="P25" s="25">
        <v>376</v>
      </c>
      <c r="Q25" s="25">
        <v>438</v>
      </c>
      <c r="R25" s="25">
        <v>475</v>
      </c>
      <c r="S25" s="25">
        <v>363</v>
      </c>
      <c r="T25" s="25">
        <v>448</v>
      </c>
      <c r="U25" s="25">
        <v>424</v>
      </c>
      <c r="V25" s="25">
        <v>486</v>
      </c>
      <c r="W25" s="25">
        <v>432</v>
      </c>
      <c r="X25" s="25">
        <v>502</v>
      </c>
      <c r="Y25" s="25">
        <v>549</v>
      </c>
      <c r="Z25" s="25">
        <v>587</v>
      </c>
      <c r="AA25" s="25">
        <v>404</v>
      </c>
      <c r="AB25" s="25">
        <v>127</v>
      </c>
      <c r="AC25" s="25">
        <v>0</v>
      </c>
      <c r="AD25" s="25">
        <v>0</v>
      </c>
      <c r="AE25" s="25">
        <v>0</v>
      </c>
      <c r="AF25" s="25"/>
      <c r="AG25" s="25"/>
      <c r="AH25" s="25"/>
      <c r="AI25" s="25"/>
      <c r="AJ25" s="121">
        <f>IFERROR(SUM(J25:AI25)/SUM(J26:AI26),0)</f>
        <v>1.0001343724805161</v>
      </c>
    </row>
    <row r="26" spans="1:48" ht="50.1" customHeight="1" x14ac:dyDescent="0.2">
      <c r="A26" s="132"/>
      <c r="B26" s="133"/>
      <c r="C26" s="128"/>
      <c r="D26" s="129"/>
      <c r="E26" s="128"/>
      <c r="F26" s="65"/>
      <c r="G26" s="130"/>
      <c r="H26" s="131"/>
      <c r="I26" s="27" t="str">
        <f>'PANEL DE CONTROL DISTRITAL'!H25</f>
        <v>Total de ciudadanas y ciudadanos que acuden al MAC a recoger su credencial</v>
      </c>
      <c r="J26" s="41">
        <v>0</v>
      </c>
      <c r="K26" s="41">
        <v>428</v>
      </c>
      <c r="L26" s="41">
        <v>188</v>
      </c>
      <c r="M26" s="41">
        <v>313</v>
      </c>
      <c r="N26" s="41">
        <v>514</v>
      </c>
      <c r="O26" s="41">
        <v>388</v>
      </c>
      <c r="P26" s="41">
        <v>376</v>
      </c>
      <c r="Q26" s="41">
        <v>438</v>
      </c>
      <c r="R26" s="41">
        <v>475</v>
      </c>
      <c r="S26" s="41">
        <v>363</v>
      </c>
      <c r="T26" s="41">
        <v>448</v>
      </c>
      <c r="U26" s="41">
        <v>424</v>
      </c>
      <c r="V26" s="41">
        <v>486</v>
      </c>
      <c r="W26" s="41">
        <v>432</v>
      </c>
      <c r="X26" s="41">
        <v>502</v>
      </c>
      <c r="Y26" s="41">
        <v>549</v>
      </c>
      <c r="Z26" s="41">
        <v>587</v>
      </c>
      <c r="AA26" s="41">
        <v>404</v>
      </c>
      <c r="AB26" s="41">
        <v>127</v>
      </c>
      <c r="AC26" s="41">
        <v>0</v>
      </c>
      <c r="AD26" s="41">
        <v>0</v>
      </c>
      <c r="AE26" s="41">
        <v>0</v>
      </c>
      <c r="AF26" s="41"/>
      <c r="AG26" s="41"/>
      <c r="AH26" s="41"/>
      <c r="AI26" s="41"/>
      <c r="AJ26" s="121"/>
    </row>
    <row r="27" spans="1:48" ht="15.75" customHeight="1" x14ac:dyDescent="0.2">
      <c r="B27" s="1" t="s">
        <v>142</v>
      </c>
      <c r="I27" s="53"/>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14"/>
    </row>
    <row r="28" spans="1:48" ht="15.75" customHeight="1" x14ac:dyDescent="0.2">
      <c r="I28" s="55"/>
    </row>
    <row r="29" spans="1:48" ht="15.75" customHeight="1" x14ac:dyDescent="0.2">
      <c r="I29" s="55"/>
      <c r="J29" s="122" t="s">
        <v>143</v>
      </c>
      <c r="K29" s="122"/>
      <c r="L29" s="122"/>
      <c r="M29" s="122"/>
    </row>
    <row r="30" spans="1:48" ht="15.75" customHeight="1" x14ac:dyDescent="0.2">
      <c r="I30" s="55"/>
      <c r="J30" s="28"/>
      <c r="K30" s="29" t="s">
        <v>144</v>
      </c>
      <c r="L30" s="29"/>
      <c r="M30" s="29"/>
    </row>
    <row r="31" spans="1:48" ht="39" customHeight="1" x14ac:dyDescent="0.2">
      <c r="I31" s="55"/>
      <c r="J31" s="30"/>
      <c r="K31" s="29" t="s">
        <v>145</v>
      </c>
      <c r="L31" s="29"/>
      <c r="M31" s="29"/>
    </row>
    <row r="32" spans="1:48" ht="30" customHeight="1" x14ac:dyDescent="0.2">
      <c r="I32" s="55"/>
      <c r="J32" s="31"/>
      <c r="K32" s="29" t="s">
        <v>146</v>
      </c>
      <c r="L32" s="29"/>
      <c r="M32" s="29"/>
    </row>
    <row r="33" spans="2:14" ht="30" customHeight="1" x14ac:dyDescent="0.2">
      <c r="I33" s="55"/>
      <c r="J33" s="29"/>
      <c r="K33" s="29"/>
      <c r="L33" s="29"/>
      <c r="M33" s="29"/>
    </row>
    <row r="34" spans="2:14" ht="30" customHeight="1" x14ac:dyDescent="0.2">
      <c r="B34" s="123" t="s">
        <v>147</v>
      </c>
      <c r="C34" s="123"/>
      <c r="D34" s="123"/>
      <c r="E34" s="123"/>
      <c r="F34" s="123"/>
      <c r="G34" s="123"/>
      <c r="H34" s="123"/>
      <c r="I34" s="123"/>
      <c r="J34" s="123"/>
      <c r="K34" s="123"/>
      <c r="L34" s="123"/>
      <c r="M34" s="123"/>
      <c r="N34" s="124"/>
    </row>
    <row r="35" spans="2:14" ht="30" customHeight="1" x14ac:dyDescent="0.2">
      <c r="B35" s="125" t="s">
        <v>148</v>
      </c>
      <c r="C35" s="125"/>
      <c r="D35" s="125"/>
      <c r="E35" s="125"/>
      <c r="F35" s="125"/>
      <c r="G35" s="125"/>
      <c r="H35" s="126"/>
      <c r="I35" s="127" t="s">
        <v>149</v>
      </c>
      <c r="J35" s="125"/>
      <c r="K35" s="125"/>
      <c r="L35" s="125"/>
      <c r="M35" s="125"/>
      <c r="N35" s="126"/>
    </row>
    <row r="36" spans="2:14" ht="30" customHeight="1" x14ac:dyDescent="0.2">
      <c r="B36" s="115"/>
      <c r="C36" s="116"/>
      <c r="D36" s="116"/>
      <c r="E36" s="116"/>
      <c r="F36" s="116"/>
      <c r="G36" s="116"/>
      <c r="H36" s="117"/>
      <c r="I36" s="115"/>
      <c r="J36" s="116"/>
      <c r="K36" s="116"/>
      <c r="L36" s="116"/>
      <c r="M36" s="116"/>
      <c r="N36" s="117"/>
    </row>
    <row r="37" spans="2:14" ht="30" customHeight="1" x14ac:dyDescent="0.2">
      <c r="B37" s="118"/>
      <c r="C37" s="119"/>
      <c r="D37" s="119"/>
      <c r="E37" s="119"/>
      <c r="F37" s="119"/>
      <c r="G37" s="119"/>
      <c r="H37" s="120"/>
      <c r="I37" s="118"/>
      <c r="J37" s="119"/>
      <c r="K37" s="119"/>
      <c r="L37" s="119"/>
      <c r="M37" s="119"/>
      <c r="N37" s="120"/>
    </row>
    <row r="38" spans="2:14" ht="35.1" customHeight="1" x14ac:dyDescent="0.2"/>
    <row r="39" spans="2:14" ht="8.1" customHeight="1" x14ac:dyDescent="0.2"/>
    <row r="40" spans="2:14" ht="35.1" customHeight="1" x14ac:dyDescent="0.2"/>
    <row r="41" spans="2:14" ht="35.1" customHeight="1" x14ac:dyDescent="0.2"/>
    <row r="42" spans="2:14" ht="8.1" customHeight="1" x14ac:dyDescent="0.2"/>
    <row r="43" spans="2:14" ht="35.1" customHeight="1" x14ac:dyDescent="0.2"/>
    <row r="44" spans="2:14" ht="43.5" customHeight="1" x14ac:dyDescent="0.2"/>
    <row r="45" spans="2:14" ht="8.1" customHeight="1" x14ac:dyDescent="0.2"/>
    <row r="46" spans="2:14" ht="35.1" customHeight="1" x14ac:dyDescent="0.2"/>
    <row r="47" spans="2:14" ht="35.1" customHeight="1" x14ac:dyDescent="0.2"/>
    <row r="48" spans="2:14" ht="39" customHeight="1" x14ac:dyDescent="0.2"/>
  </sheetData>
  <mergeCells count="70">
    <mergeCell ref="H10:H11"/>
    <mergeCell ref="AJ13:AJ14"/>
    <mergeCell ref="E10:E11"/>
    <mergeCell ref="AJ6:AJ9"/>
    <mergeCell ref="B7:D7"/>
    <mergeCell ref="B8:Y8"/>
    <mergeCell ref="AJ10:AJ11"/>
    <mergeCell ref="G10:G11"/>
    <mergeCell ref="A1:AJ1"/>
    <mergeCell ref="G2:H2"/>
    <mergeCell ref="A4:AJ4"/>
    <mergeCell ref="A5:AJ5"/>
    <mergeCell ref="E7:I7"/>
    <mergeCell ref="J7:Y7"/>
    <mergeCell ref="A6:A9"/>
    <mergeCell ref="B6:I6"/>
    <mergeCell ref="J6:Y6"/>
    <mergeCell ref="C16:C17"/>
    <mergeCell ref="D16:D17"/>
    <mergeCell ref="E16:E17"/>
    <mergeCell ref="A10:A11"/>
    <mergeCell ref="B10:B11"/>
    <mergeCell ref="C10:C11"/>
    <mergeCell ref="D10:D11"/>
    <mergeCell ref="A15:AJ15"/>
    <mergeCell ref="A12:AJ12"/>
    <mergeCell ref="A13:A14"/>
    <mergeCell ref="B13:B14"/>
    <mergeCell ref="C13:C14"/>
    <mergeCell ref="D13:D14"/>
    <mergeCell ref="E13:E14"/>
    <mergeCell ref="G13:G14"/>
    <mergeCell ref="H13:H14"/>
    <mergeCell ref="G16:G17"/>
    <mergeCell ref="H16:H17"/>
    <mergeCell ref="AJ16:AJ17"/>
    <mergeCell ref="E22:E23"/>
    <mergeCell ref="G22:G23"/>
    <mergeCell ref="A18:AJ18"/>
    <mergeCell ref="A19:A20"/>
    <mergeCell ref="B19:B20"/>
    <mergeCell ref="C19:C20"/>
    <mergeCell ref="D19:D20"/>
    <mergeCell ref="E19:E20"/>
    <mergeCell ref="G19:G20"/>
    <mergeCell ref="H19:H20"/>
    <mergeCell ref="AJ19:AJ20"/>
    <mergeCell ref="A16:A17"/>
    <mergeCell ref="B16:B17"/>
    <mergeCell ref="B36:H37"/>
    <mergeCell ref="I36:N37"/>
    <mergeCell ref="H22:H23"/>
    <mergeCell ref="AJ22:AJ23"/>
    <mergeCell ref="A24:AJ24"/>
    <mergeCell ref="A25:A26"/>
    <mergeCell ref="B25:B26"/>
    <mergeCell ref="C25:C26"/>
    <mergeCell ref="D25:D26"/>
    <mergeCell ref="E25:E26"/>
    <mergeCell ref="G25:G26"/>
    <mergeCell ref="H25:H26"/>
    <mergeCell ref="A22:A23"/>
    <mergeCell ref="B22:B23"/>
    <mergeCell ref="C22:C23"/>
    <mergeCell ref="D22:D23"/>
    <mergeCell ref="AJ25:AJ26"/>
    <mergeCell ref="J29:M29"/>
    <mergeCell ref="B34:N34"/>
    <mergeCell ref="B35:H35"/>
    <mergeCell ref="I35:N35"/>
  </mergeCells>
  <conditionalFormatting sqref="J21:AI21">
    <cfRule type="colorScale" priority="1158">
      <colorScale>
        <cfvo type="min"/>
        <cfvo type="percentile" val="50"/>
        <cfvo type="max"/>
        <color rgb="FFE98BD7"/>
        <color rgb="FFD5007F"/>
        <color rgb="FF950054"/>
      </colorScale>
    </cfRule>
  </conditionalFormatting>
  <conditionalFormatting sqref="AJ10">
    <cfRule type="cellIs" dxfId="16" priority="15" operator="greaterThan">
      <formula>95%</formula>
    </cfRule>
    <cfRule type="cellIs" dxfId="15" priority="16" operator="greaterThanOrEqual">
      <formula>90%</formula>
    </cfRule>
    <cfRule type="cellIs" dxfId="14" priority="17" operator="lessThan">
      <formula>89.99%</formula>
    </cfRule>
  </conditionalFormatting>
  <conditionalFormatting sqref="AJ13">
    <cfRule type="cellIs" dxfId="13" priority="12" operator="greaterThan">
      <formula>95%</formula>
    </cfRule>
    <cfRule type="cellIs" dxfId="12" priority="13" operator="greaterThanOrEqual">
      <formula>90%</formula>
    </cfRule>
    <cfRule type="cellIs" dxfId="11" priority="14" operator="lessThan">
      <formula>89.99%</formula>
    </cfRule>
  </conditionalFormatting>
  <conditionalFormatting sqref="AJ16">
    <cfRule type="cellIs" dxfId="10" priority="9" operator="greaterThan">
      <formula>95%</formula>
    </cfRule>
    <cfRule type="cellIs" dxfId="9" priority="10" operator="greaterThanOrEqual">
      <formula>90%</formula>
    </cfRule>
    <cfRule type="cellIs" dxfId="8" priority="11" operator="lessThan">
      <formula>89.99%</formula>
    </cfRule>
  </conditionalFormatting>
  <conditionalFormatting sqref="AJ19">
    <cfRule type="cellIs" dxfId="7" priority="6" operator="greaterThan">
      <formula>95%</formula>
    </cfRule>
    <cfRule type="cellIs" dxfId="6" priority="7" operator="greaterThanOrEqual">
      <formula>90%</formula>
    </cfRule>
    <cfRule type="cellIs" dxfId="5" priority="8" operator="lessThan">
      <formula>89.99%</formula>
    </cfRule>
  </conditionalFormatting>
  <conditionalFormatting sqref="AJ22">
    <cfRule type="cellIs" dxfId="4" priority="1" operator="greaterThanOrEqual">
      <formula>100%</formula>
    </cfRule>
    <cfRule type="cellIs" dxfId="3" priority="2" operator="lessThan">
      <formula>99.99%</formula>
    </cfRule>
  </conditionalFormatting>
  <conditionalFormatting sqref="AJ25">
    <cfRule type="cellIs" dxfId="2" priority="3" operator="greaterThan">
      <formula>95%</formula>
    </cfRule>
    <cfRule type="cellIs" dxfId="1" priority="4" operator="greaterThanOrEqual">
      <formula>90%</formula>
    </cfRule>
    <cfRule type="cellIs" dxfId="0" priority="5" operator="lessThan">
      <formula>89.99%</formula>
    </cfRule>
  </conditionalFormatting>
  <dataValidations count="1">
    <dataValidation showDropDown="1" showInputMessage="1" showErrorMessage="1" sqref="C21 H19:H23 H10:H11 H16:H17 H13:H14 H25:H26" xr:uid="{E097976E-50D3-453A-8230-2C3DA69C2ED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185E0A-896A-4DE9-8F71-746092AC2565}">
  <ds:schemaRefs>
    <ds:schemaRef ds:uri="http://schemas.microsoft.com/office/2006/metadata/properties"/>
    <ds:schemaRef ds:uri="http://schemas.microsoft.com/office/infopath/2007/PartnerControls"/>
    <ds:schemaRef ds:uri="d4ea72f7-698a-4710-9b83-5c5b7609dc8a"/>
  </ds:schemaRefs>
</ds:datastoreItem>
</file>

<file path=customXml/itemProps2.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4.xml><?xml version="1.0" encoding="utf-8"?>
<ds:datastoreItem xmlns:ds="http://schemas.openxmlformats.org/officeDocument/2006/customXml" ds:itemID="{D4FC1A81-9E6B-41C7-9F3D-FADA198D60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77</vt:i4>
      </vt:variant>
      <vt:variant>
        <vt:lpstr>Rangos con nombre</vt:lpstr>
      </vt:variant>
      <vt:variant>
        <vt:i4>77</vt:i4>
      </vt:variant>
    </vt:vector>
  </HeadingPairs>
  <TitlesOfParts>
    <vt:vector size="154" baseType="lpstr">
      <vt:lpstr>PANEL DE CONTROL DISTRITAL</vt:lpstr>
      <vt:lpstr>150151</vt:lpstr>
      <vt:lpstr>150152</vt:lpstr>
      <vt:lpstr>150153</vt:lpstr>
      <vt:lpstr>150251</vt:lpstr>
      <vt:lpstr>150253</vt:lpstr>
      <vt:lpstr>150351</vt:lpstr>
      <vt:lpstr>150352</vt:lpstr>
      <vt:lpstr>150353</vt:lpstr>
      <vt:lpstr>150451</vt:lpstr>
      <vt:lpstr>150551</vt:lpstr>
      <vt:lpstr>150651</vt:lpstr>
      <vt:lpstr>150652</vt:lpstr>
      <vt:lpstr>150751</vt:lpstr>
      <vt:lpstr>150851</vt:lpstr>
      <vt:lpstr>150951</vt:lpstr>
      <vt:lpstr>150952</vt:lpstr>
      <vt:lpstr>150953</vt:lpstr>
      <vt:lpstr>150954</vt:lpstr>
      <vt:lpstr>151051</vt:lpstr>
      <vt:lpstr>151151</vt:lpstr>
      <vt:lpstr>151251</vt:lpstr>
      <vt:lpstr>151252</vt:lpstr>
      <vt:lpstr>151253</vt:lpstr>
      <vt:lpstr>151351</vt:lpstr>
      <vt:lpstr>151452</vt:lpstr>
      <vt:lpstr>151453</vt:lpstr>
      <vt:lpstr>151551</vt:lpstr>
      <vt:lpstr>151651</vt:lpstr>
      <vt:lpstr>151652</vt:lpstr>
      <vt:lpstr>151751</vt:lpstr>
      <vt:lpstr>151851</vt:lpstr>
      <vt:lpstr>151852</vt:lpstr>
      <vt:lpstr>151853</vt:lpstr>
      <vt:lpstr>151951</vt:lpstr>
      <vt:lpstr>Hoja2</vt:lpstr>
      <vt:lpstr>151952</vt:lpstr>
      <vt:lpstr>152052</vt:lpstr>
      <vt:lpstr>152053</vt:lpstr>
      <vt:lpstr>152054</vt:lpstr>
      <vt:lpstr>152151</vt:lpstr>
      <vt:lpstr>152152</vt:lpstr>
      <vt:lpstr>152251</vt:lpstr>
      <vt:lpstr>152252</vt:lpstr>
      <vt:lpstr>152351</vt:lpstr>
      <vt:lpstr>152352</vt:lpstr>
      <vt:lpstr>152353</vt:lpstr>
      <vt:lpstr>152451</vt:lpstr>
      <vt:lpstr>152551</vt:lpstr>
      <vt:lpstr>152651</vt:lpstr>
      <vt:lpstr>152751</vt:lpstr>
      <vt:lpstr>152752</vt:lpstr>
      <vt:lpstr>152753</vt:lpstr>
      <vt:lpstr>152851</vt:lpstr>
      <vt:lpstr>152853</vt:lpstr>
      <vt:lpstr>152951</vt:lpstr>
      <vt:lpstr>153051</vt:lpstr>
      <vt:lpstr>153052</vt:lpstr>
      <vt:lpstr>153151</vt:lpstr>
      <vt:lpstr>153251</vt:lpstr>
      <vt:lpstr>153351</vt:lpstr>
      <vt:lpstr>153451</vt:lpstr>
      <vt:lpstr>153551</vt:lpstr>
      <vt:lpstr>153552</vt:lpstr>
      <vt:lpstr>153553</vt:lpstr>
      <vt:lpstr>153651</vt:lpstr>
      <vt:lpstr>153652</vt:lpstr>
      <vt:lpstr>153653</vt:lpstr>
      <vt:lpstr>153654</vt:lpstr>
      <vt:lpstr>153752</vt:lpstr>
      <vt:lpstr>153753</vt:lpstr>
      <vt:lpstr>153851</vt:lpstr>
      <vt:lpstr>153852</vt:lpstr>
      <vt:lpstr>153951</vt:lpstr>
      <vt:lpstr>154051</vt:lpstr>
      <vt:lpstr>154052</vt:lpstr>
      <vt:lpstr>154053</vt:lpstr>
      <vt:lpstr>'PANEL DE CONTROL DISTRITAL'!Área_de_impresión</vt:lpstr>
      <vt:lpstr>'150151'!Títulos_a_imprimir</vt:lpstr>
      <vt:lpstr>'150152'!Títulos_a_imprimir</vt:lpstr>
      <vt:lpstr>'150153'!Títulos_a_imprimir</vt:lpstr>
      <vt:lpstr>'150251'!Títulos_a_imprimir</vt:lpstr>
      <vt:lpstr>'150253'!Títulos_a_imprimir</vt:lpstr>
      <vt:lpstr>'150351'!Títulos_a_imprimir</vt:lpstr>
      <vt:lpstr>'150352'!Títulos_a_imprimir</vt:lpstr>
      <vt:lpstr>'150353'!Títulos_a_imprimir</vt:lpstr>
      <vt:lpstr>'150451'!Títulos_a_imprimir</vt:lpstr>
      <vt:lpstr>'150551'!Títulos_a_imprimir</vt:lpstr>
      <vt:lpstr>'150651'!Títulos_a_imprimir</vt:lpstr>
      <vt:lpstr>'150652'!Títulos_a_imprimir</vt:lpstr>
      <vt:lpstr>'150751'!Títulos_a_imprimir</vt:lpstr>
      <vt:lpstr>'150851'!Títulos_a_imprimir</vt:lpstr>
      <vt:lpstr>'150951'!Títulos_a_imprimir</vt:lpstr>
      <vt:lpstr>'150952'!Títulos_a_imprimir</vt:lpstr>
      <vt:lpstr>'150953'!Títulos_a_imprimir</vt:lpstr>
      <vt:lpstr>'150954'!Títulos_a_imprimir</vt:lpstr>
      <vt:lpstr>'151051'!Títulos_a_imprimir</vt:lpstr>
      <vt:lpstr>'151151'!Títulos_a_imprimir</vt:lpstr>
      <vt:lpstr>'151251'!Títulos_a_imprimir</vt:lpstr>
      <vt:lpstr>'151252'!Títulos_a_imprimir</vt:lpstr>
      <vt:lpstr>'151253'!Títulos_a_imprimir</vt:lpstr>
      <vt:lpstr>'151351'!Títulos_a_imprimir</vt:lpstr>
      <vt:lpstr>'151452'!Títulos_a_imprimir</vt:lpstr>
      <vt:lpstr>'151453'!Títulos_a_imprimir</vt:lpstr>
      <vt:lpstr>'151551'!Títulos_a_imprimir</vt:lpstr>
      <vt:lpstr>'151651'!Títulos_a_imprimir</vt:lpstr>
      <vt:lpstr>'151652'!Títulos_a_imprimir</vt:lpstr>
      <vt:lpstr>'151751'!Títulos_a_imprimir</vt:lpstr>
      <vt:lpstr>'151851'!Títulos_a_imprimir</vt:lpstr>
      <vt:lpstr>'151852'!Títulos_a_imprimir</vt:lpstr>
      <vt:lpstr>'151853'!Títulos_a_imprimir</vt:lpstr>
      <vt:lpstr>'151951'!Títulos_a_imprimir</vt:lpstr>
      <vt:lpstr>'151952'!Títulos_a_imprimir</vt:lpstr>
      <vt:lpstr>'152052'!Títulos_a_imprimir</vt:lpstr>
      <vt:lpstr>'152053'!Títulos_a_imprimir</vt:lpstr>
      <vt:lpstr>'152054'!Títulos_a_imprimir</vt:lpstr>
      <vt:lpstr>'152151'!Títulos_a_imprimir</vt:lpstr>
      <vt:lpstr>'152152'!Títulos_a_imprimir</vt:lpstr>
      <vt:lpstr>'152251'!Títulos_a_imprimir</vt:lpstr>
      <vt:lpstr>'152252'!Títulos_a_imprimir</vt:lpstr>
      <vt:lpstr>'152351'!Títulos_a_imprimir</vt:lpstr>
      <vt:lpstr>'152352'!Títulos_a_imprimir</vt:lpstr>
      <vt:lpstr>'152353'!Títulos_a_imprimir</vt:lpstr>
      <vt:lpstr>'152451'!Títulos_a_imprimir</vt:lpstr>
      <vt:lpstr>'152551'!Títulos_a_imprimir</vt:lpstr>
      <vt:lpstr>'152651'!Títulos_a_imprimir</vt:lpstr>
      <vt:lpstr>'152751'!Títulos_a_imprimir</vt:lpstr>
      <vt:lpstr>'152752'!Títulos_a_imprimir</vt:lpstr>
      <vt:lpstr>'152753'!Títulos_a_imprimir</vt:lpstr>
      <vt:lpstr>'152851'!Títulos_a_imprimir</vt:lpstr>
      <vt:lpstr>'152853'!Títulos_a_imprimir</vt:lpstr>
      <vt:lpstr>'152951'!Títulos_a_imprimir</vt:lpstr>
      <vt:lpstr>'153051'!Títulos_a_imprimir</vt:lpstr>
      <vt:lpstr>'153052'!Títulos_a_imprimir</vt:lpstr>
      <vt:lpstr>'153151'!Títulos_a_imprimir</vt:lpstr>
      <vt:lpstr>'153251'!Títulos_a_imprimir</vt:lpstr>
      <vt:lpstr>'153351'!Títulos_a_imprimir</vt:lpstr>
      <vt:lpstr>'153451'!Títulos_a_imprimir</vt:lpstr>
      <vt:lpstr>'153551'!Títulos_a_imprimir</vt:lpstr>
      <vt:lpstr>'153552'!Títulos_a_imprimir</vt:lpstr>
      <vt:lpstr>'153553'!Títulos_a_imprimir</vt:lpstr>
      <vt:lpstr>'153651'!Títulos_a_imprimir</vt:lpstr>
      <vt:lpstr>'153652'!Títulos_a_imprimir</vt:lpstr>
      <vt:lpstr>'153653'!Títulos_a_imprimir</vt:lpstr>
      <vt:lpstr>'153654'!Títulos_a_imprimir</vt:lpstr>
      <vt:lpstr>'153752'!Títulos_a_imprimir</vt:lpstr>
      <vt:lpstr>'153753'!Títulos_a_imprimir</vt:lpstr>
      <vt:lpstr>'153851'!Títulos_a_imprimir</vt:lpstr>
      <vt:lpstr>'153852'!Títulos_a_imprimir</vt:lpstr>
      <vt:lpstr>'153951'!Títulos_a_imprimir</vt:lpstr>
      <vt:lpstr>'154051'!Títulos_a_imprimir</vt:lpstr>
      <vt:lpstr>'154052'!Títulos_a_imprimir</vt:lpstr>
      <vt:lpstr>'154053'!Títulos_a_imprimir</vt:lpstr>
      <vt:lpstr>'PANEL DE CONTROL DISTRITAL'!Títulos_a_imprimir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ORTIZ SANCHEZ MARIA DOLORES SUSANA</cp:lastModifiedBy>
  <cp:revision/>
  <dcterms:created xsi:type="dcterms:W3CDTF">2017-02-09T16:44:50Z</dcterms:created>
  <dcterms:modified xsi:type="dcterms:W3CDTF">2025-01-21T22:27:00Z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